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artinjuhos/Downloads/"/>
    </mc:Choice>
  </mc:AlternateContent>
  <xr:revisionPtr revIDLastSave="0" documentId="8_{EFF24A13-2EDE-ED49-BF1C-89AB6D359930}" xr6:coauthVersionLast="47" xr6:coauthVersionMax="47" xr10:uidLastSave="{00000000-0000-0000-0000-000000000000}"/>
  <bookViews>
    <workbookView xWindow="1960" yWindow="2400" windowWidth="32080" windowHeight="17760" xr2:uid="{00000000-000D-0000-FFFF-FFFF00000000}"/>
  </bookViews>
  <sheets>
    <sheet name="Tabell" sheetId="1" r:id="rId1"/>
  </sheets>
  <externalReferences>
    <externalReference r:id="rId2"/>
  </externalReferences>
  <definedNames>
    <definedName name="_xlnm.Print_Titles" localSheetId="0">Tabell!$A:$B,Tabell!$1:$7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1" l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F29" i="1"/>
  <c r="G29" i="1" s="1"/>
  <c r="E29" i="1"/>
  <c r="D29" i="1"/>
  <c r="C29" i="1"/>
  <c r="B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F27" i="1"/>
  <c r="G27" i="1" s="1"/>
  <c r="E27" i="1"/>
  <c r="D27" i="1"/>
  <c r="C27" i="1"/>
  <c r="B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/>
  <c r="G26" i="1" s="1"/>
  <c r="E26" i="1"/>
  <c r="D26" i="1"/>
  <c r="C26" i="1"/>
  <c r="B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F25" i="1"/>
  <c r="G25" i="1" s="1"/>
  <c r="E25" i="1"/>
  <c r="D25" i="1"/>
  <c r="C25" i="1"/>
  <c r="B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/>
  <c r="G24" i="1" s="1"/>
  <c r="E24" i="1"/>
  <c r="D24" i="1"/>
  <c r="C24" i="1"/>
  <c r="B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/>
  <c r="G23" i="1" s="1"/>
  <c r="E23" i="1"/>
  <c r="D23" i="1"/>
  <c r="C23" i="1"/>
  <c r="B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F22" i="1"/>
  <c r="G22" i="1" s="1"/>
  <c r="E22" i="1"/>
  <c r="D22" i="1"/>
  <c r="C22" i="1"/>
  <c r="B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F21" i="1"/>
  <c r="G21" i="1" s="1"/>
  <c r="E21" i="1"/>
  <c r="D21" i="1"/>
  <c r="C21" i="1"/>
  <c r="B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G20" i="1" s="1"/>
  <c r="E20" i="1"/>
  <c r="D20" i="1"/>
  <c r="C20" i="1"/>
  <c r="B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F19" i="1"/>
  <c r="G19" i="1" s="1"/>
  <c r="E19" i="1"/>
  <c r="D19" i="1"/>
  <c r="C19" i="1"/>
  <c r="B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F17" i="1"/>
  <c r="G17" i="1" s="1"/>
  <c r="E17" i="1"/>
  <c r="D17" i="1"/>
  <c r="C17" i="1"/>
  <c r="B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F16" i="1"/>
  <c r="G16" i="1" s="1"/>
  <c r="E16" i="1"/>
  <c r="D16" i="1"/>
  <c r="C16" i="1"/>
  <c r="B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F15" i="1"/>
  <c r="G15" i="1" s="1"/>
  <c r="E15" i="1"/>
  <c r="D15" i="1"/>
  <c r="C15" i="1"/>
  <c r="B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G14" i="1" s="1"/>
  <c r="E14" i="1"/>
  <c r="D14" i="1"/>
  <c r="C14" i="1"/>
  <c r="B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G13" i="1" s="1"/>
  <c r="E13" i="1"/>
  <c r="D13" i="1"/>
  <c r="C13" i="1"/>
  <c r="B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  <c r="G12" i="1" s="1"/>
  <c r="E12" i="1"/>
  <c r="D12" i="1"/>
  <c r="C12" i="1"/>
  <c r="B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  <c r="G11" i="1" s="1"/>
  <c r="E11" i="1"/>
  <c r="D11" i="1"/>
  <c r="C11" i="1"/>
  <c r="B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F10" i="1"/>
  <c r="G10" i="1" s="1"/>
  <c r="E10" i="1"/>
  <c r="D10" i="1"/>
  <c r="C10" i="1"/>
  <c r="B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F9" i="1"/>
  <c r="G9" i="1" s="1"/>
  <c r="E9" i="1"/>
  <c r="D9" i="1"/>
  <c r="C9" i="1"/>
  <c r="B9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F8" i="1"/>
  <c r="G8" i="1" s="1"/>
  <c r="E8" i="1"/>
  <c r="D8" i="1"/>
  <c r="C8" i="1"/>
  <c r="B8" i="1"/>
</calcChain>
</file>

<file path=xl/sharedStrings.xml><?xml version="1.0" encoding="utf-8"?>
<sst xmlns="http://schemas.openxmlformats.org/spreadsheetml/2006/main" count="51" uniqueCount="44">
  <si>
    <t>Tabell</t>
  </si>
  <si>
    <t>Statistikrapport</t>
  </si>
  <si>
    <t>C364</t>
  </si>
  <si>
    <t>Kod</t>
  </si>
  <si>
    <t>Volym-</t>
  </si>
  <si>
    <t>Gästnätter</t>
  </si>
  <si>
    <t>Förändring</t>
  </si>
  <si>
    <t>Fördelning efter länder %</t>
  </si>
  <si>
    <t>Boendeform %</t>
  </si>
  <si>
    <t>Stugor &amp;</t>
  </si>
  <si>
    <t>Stanntid</t>
  </si>
  <si>
    <t>Svarsfrekvens</t>
  </si>
  <si>
    <t>andel %</t>
  </si>
  <si>
    <t>Procent</t>
  </si>
  <si>
    <t>SE</t>
  </si>
  <si>
    <t>NO</t>
  </si>
  <si>
    <t>DK</t>
  </si>
  <si>
    <t>FI</t>
  </si>
  <si>
    <t>DE</t>
  </si>
  <si>
    <t>GB</t>
  </si>
  <si>
    <t>NL</t>
  </si>
  <si>
    <t>FR</t>
  </si>
  <si>
    <t>PL</t>
  </si>
  <si>
    <t>ÖV</t>
  </si>
  <si>
    <t>Husvagn</t>
  </si>
  <si>
    <t>Husbil</t>
  </si>
  <si>
    <t>Tält</t>
  </si>
  <si>
    <t>övrigt boende</t>
  </si>
  <si>
    <t>Abs</t>
  </si>
  <si>
    <t>Vägd</t>
  </si>
  <si>
    <t>Totalt</t>
  </si>
  <si>
    <t/>
  </si>
  <si>
    <t>Region(er): Hela Riket</t>
  </si>
  <si>
    <t>Population: Samtliga ÖPPNA anläggningar</t>
  </si>
  <si>
    <t>Län</t>
  </si>
  <si>
    <t xml:space="preserve"> </t>
  </si>
  <si>
    <t>Öland</t>
  </si>
  <si>
    <t>Övriga Kalmar</t>
  </si>
  <si>
    <t>Göteborg och Bohuslän</t>
  </si>
  <si>
    <t>Älvsborg</t>
  </si>
  <si>
    <t>Skaraborg</t>
  </si>
  <si>
    <t>..</t>
  </si>
  <si>
    <t>Period: 2023</t>
  </si>
  <si>
    <t>Anläggningstyp: Camping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</si>
</sst>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\ ###\ ##0;\ \-###\ ###\ ##0;\ &quot;-&quot;"/>
    <numFmt numFmtId="165" formatCode="mmmm"/>
    <numFmt numFmtId="166" formatCode="#\ ###\ ##0;\ \-#\ ###\ ##0;\ &quot;-&quot;"/>
    <numFmt numFmtId="167" formatCode="#\ ##0"/>
    <numFmt numFmtId="168" formatCode="###\ ###\ ##0.00;\ \-###\ ###\ ##0.00;\ &quot;-&quot;"/>
    <numFmt numFmtId="169" formatCode="###\ ###\ ##0.0;\ \-###\ ###\ ##0.0;\ &quot;-&quot;"/>
  </numFmts>
  <fonts count="9" x14ac:knownFonts="1">
    <font>
      <sz val="10"/>
      <name val="Verdana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49" fontId="1" fillId="0" borderId="0" xfId="0" applyNumberFormat="1" applyFont="1"/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164" fontId="4" fillId="0" borderId="0" xfId="0" applyNumberFormat="1" applyFont="1" applyAlignment="1">
      <alignment horizontal="right"/>
    </xf>
    <xf numFmtId="164" fontId="1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right" vertical="center"/>
    </xf>
    <xf numFmtId="164" fontId="6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left" vertical="center"/>
    </xf>
    <xf numFmtId="166" fontId="1" fillId="0" borderId="0" xfId="0" applyNumberFormat="1" applyFont="1"/>
    <xf numFmtId="165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49" fontId="7" fillId="0" borderId="0" xfId="0" applyNumberFormat="1" applyFont="1"/>
    <xf numFmtId="164" fontId="3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49" fontId="6" fillId="0" borderId="0" xfId="0" applyNumberFormat="1" applyFont="1"/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/>
    <xf numFmtId="164" fontId="6" fillId="0" borderId="2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0" fontId="1" fillId="0" borderId="2" xfId="0" applyFont="1" applyBorder="1"/>
    <xf numFmtId="165" fontId="1" fillId="0" borderId="0" xfId="0" applyNumberFormat="1" applyFont="1"/>
    <xf numFmtId="164" fontId="8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right"/>
    </xf>
    <xf numFmtId="168" fontId="7" fillId="0" borderId="0" xfId="0" applyNumberFormat="1" applyFont="1" applyAlignment="1">
      <alignment horizontal="right"/>
    </xf>
    <xf numFmtId="166" fontId="6" fillId="0" borderId="0" xfId="0" applyNumberFormat="1" applyFont="1"/>
    <xf numFmtId="164" fontId="8" fillId="3" borderId="0" xfId="0" applyNumberFormat="1" applyFont="1" applyFill="1" applyAlignment="1">
      <alignment horizontal="left"/>
    </xf>
    <xf numFmtId="0" fontId="1" fillId="3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69" fontId="7" fillId="0" borderId="0" xfId="0" applyNumberFormat="1" applyFont="1" applyAlignment="1">
      <alignment horizontal="right"/>
    </xf>
    <xf numFmtId="0" fontId="3" fillId="0" borderId="0" xfId="0" applyFont="1"/>
    <xf numFmtId="0" fontId="3" fillId="0" borderId="2" xfId="0" applyFont="1" applyBorder="1"/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164" fontId="6" fillId="0" borderId="0" xfId="0" applyNumberFormat="1" applyFont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3</xdr:row>
          <xdr:rowOff>63500</xdr:rowOff>
        </xdr:to>
        <xdr:sp macro="" textlink="">
          <xdr:nvSpPr>
            <xdr:cNvPr id="1025" name="Bild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/Prod/RM/STT/Inkvartering/Prenumeration/Manuellt%20framk&#246;rda%20tabeller/C364_l&#228;n.xlsm" TargetMode="External"/><Relationship Id="rId1" Type="http://schemas.openxmlformats.org/officeDocument/2006/relationships/externalLinkPath" Target="file:///P:/Prod/RM/STT/Inkvartering/Prenumeration/Manuellt%20framk&#246;rda%20tabeller/C364_l&#228;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"/>
      <sheetName val="Data"/>
      <sheetName val="Sql"/>
      <sheetName val="SqlFråga"/>
    </sheetNames>
    <sheetDataSet>
      <sheetData sheetId="0"/>
      <sheetData sheetId="1">
        <row r="2">
          <cell r="B2">
            <v>1</v>
          </cell>
          <cell r="C2" t="str">
            <v>Stockholms län</v>
          </cell>
          <cell r="D2">
            <v>368</v>
          </cell>
          <cell r="E2">
            <v>610298</v>
          </cell>
          <cell r="F2">
            <v>608221</v>
          </cell>
          <cell r="H2">
            <v>7297</v>
          </cell>
          <cell r="J2">
            <v>214</v>
          </cell>
          <cell r="L2">
            <v>75</v>
          </cell>
          <cell r="N2">
            <v>51</v>
          </cell>
          <cell r="P2">
            <v>1295</v>
          </cell>
          <cell r="R2">
            <v>43</v>
          </cell>
          <cell r="T2">
            <v>350</v>
          </cell>
          <cell r="V2">
            <v>125</v>
          </cell>
          <cell r="X2">
            <v>127</v>
          </cell>
          <cell r="Z2">
            <v>423</v>
          </cell>
          <cell r="AB2">
            <v>6176</v>
          </cell>
          <cell r="AD2">
            <v>2188</v>
          </cell>
          <cell r="AF2">
            <v>534</v>
          </cell>
          <cell r="AH2">
            <v>1101</v>
          </cell>
          <cell r="AL2">
            <v>225456</v>
          </cell>
          <cell r="AM2">
            <v>327</v>
          </cell>
          <cell r="AN2">
            <v>259</v>
          </cell>
          <cell r="AO2">
            <v>30956</v>
          </cell>
          <cell r="AP2">
            <v>36447</v>
          </cell>
        </row>
        <row r="3">
          <cell r="B3">
            <v>3</v>
          </cell>
          <cell r="C3" t="str">
            <v>Uppsala län</v>
          </cell>
          <cell r="D3">
            <v>179</v>
          </cell>
          <cell r="E3">
            <v>297732</v>
          </cell>
          <cell r="F3">
            <v>307864</v>
          </cell>
          <cell r="H3">
            <v>9622</v>
          </cell>
          <cell r="J3">
            <v>79</v>
          </cell>
          <cell r="L3">
            <v>12</v>
          </cell>
          <cell r="N3">
            <v>20</v>
          </cell>
          <cell r="P3">
            <v>157</v>
          </cell>
          <cell r="R3">
            <v>3</v>
          </cell>
          <cell r="T3">
            <v>42</v>
          </cell>
          <cell r="V3">
            <v>7</v>
          </cell>
          <cell r="X3">
            <v>8</v>
          </cell>
          <cell r="Z3">
            <v>50</v>
          </cell>
          <cell r="AB3">
            <v>7674</v>
          </cell>
          <cell r="AD3">
            <v>1362</v>
          </cell>
          <cell r="AF3">
            <v>365</v>
          </cell>
          <cell r="AH3">
            <v>599</v>
          </cell>
          <cell r="AL3">
            <v>113723</v>
          </cell>
          <cell r="AM3">
            <v>159</v>
          </cell>
          <cell r="AN3">
            <v>122</v>
          </cell>
          <cell r="AO3">
            <v>18386</v>
          </cell>
          <cell r="AP3">
            <v>22045</v>
          </cell>
        </row>
        <row r="4">
          <cell r="B4">
            <v>4</v>
          </cell>
          <cell r="C4" t="str">
            <v>Södermanlands län</v>
          </cell>
          <cell r="D4">
            <v>230</v>
          </cell>
          <cell r="E4">
            <v>381605</v>
          </cell>
          <cell r="F4">
            <v>311174</v>
          </cell>
          <cell r="H4">
            <v>9235</v>
          </cell>
          <cell r="J4">
            <v>89</v>
          </cell>
          <cell r="L4">
            <v>20</v>
          </cell>
          <cell r="N4">
            <v>25</v>
          </cell>
          <cell r="P4">
            <v>423</v>
          </cell>
          <cell r="R4">
            <v>6</v>
          </cell>
          <cell r="T4">
            <v>90</v>
          </cell>
          <cell r="V4">
            <v>10</v>
          </cell>
          <cell r="X4">
            <v>4</v>
          </cell>
          <cell r="Z4">
            <v>98</v>
          </cell>
          <cell r="AB4">
            <v>8046</v>
          </cell>
          <cell r="AD4">
            <v>1059</v>
          </cell>
          <cell r="AF4">
            <v>284</v>
          </cell>
          <cell r="AH4">
            <v>612</v>
          </cell>
          <cell r="AL4">
            <v>146958</v>
          </cell>
          <cell r="AM4">
            <v>203</v>
          </cell>
          <cell r="AN4">
            <v>159</v>
          </cell>
          <cell r="AO4">
            <v>20249</v>
          </cell>
          <cell r="AP4">
            <v>24956</v>
          </cell>
        </row>
        <row r="5">
          <cell r="B5">
            <v>5</v>
          </cell>
          <cell r="C5" t="str">
            <v>Östergötlands län</v>
          </cell>
          <cell r="D5">
            <v>280</v>
          </cell>
          <cell r="E5">
            <v>464554</v>
          </cell>
          <cell r="F5">
            <v>450862</v>
          </cell>
          <cell r="H5">
            <v>8087</v>
          </cell>
          <cell r="J5">
            <v>240</v>
          </cell>
          <cell r="L5">
            <v>95</v>
          </cell>
          <cell r="N5">
            <v>66</v>
          </cell>
          <cell r="P5">
            <v>1038</v>
          </cell>
          <cell r="R5">
            <v>31</v>
          </cell>
          <cell r="T5">
            <v>223</v>
          </cell>
          <cell r="V5">
            <v>16</v>
          </cell>
          <cell r="X5">
            <v>11</v>
          </cell>
          <cell r="Z5">
            <v>193</v>
          </cell>
          <cell r="AB5">
            <v>6856</v>
          </cell>
          <cell r="AD5">
            <v>1324</v>
          </cell>
          <cell r="AF5">
            <v>482</v>
          </cell>
          <cell r="AH5">
            <v>1338</v>
          </cell>
          <cell r="AL5">
            <v>191662</v>
          </cell>
          <cell r="AM5">
            <v>264</v>
          </cell>
          <cell r="AN5">
            <v>213</v>
          </cell>
          <cell r="AO5">
            <v>23311</v>
          </cell>
          <cell r="AP5">
            <v>27886</v>
          </cell>
        </row>
        <row r="6">
          <cell r="B6">
            <v>6</v>
          </cell>
          <cell r="C6" t="str">
            <v>Jönköpings län</v>
          </cell>
          <cell r="D6">
            <v>259</v>
          </cell>
          <cell r="E6">
            <v>429614</v>
          </cell>
          <cell r="F6">
            <v>453111</v>
          </cell>
          <cell r="H6">
            <v>6949</v>
          </cell>
          <cell r="J6">
            <v>296</v>
          </cell>
          <cell r="L6">
            <v>327</v>
          </cell>
          <cell r="N6">
            <v>53</v>
          </cell>
          <cell r="P6">
            <v>1396</v>
          </cell>
          <cell r="R6">
            <v>19</v>
          </cell>
          <cell r="T6">
            <v>635</v>
          </cell>
          <cell r="V6">
            <v>35</v>
          </cell>
          <cell r="X6">
            <v>11</v>
          </cell>
          <cell r="Z6">
            <v>279</v>
          </cell>
          <cell r="AB6">
            <v>6430</v>
          </cell>
          <cell r="AD6">
            <v>1966</v>
          </cell>
          <cell r="AF6">
            <v>438</v>
          </cell>
          <cell r="AH6">
            <v>1167</v>
          </cell>
          <cell r="AL6">
            <v>192284</v>
          </cell>
          <cell r="AM6">
            <v>279</v>
          </cell>
          <cell r="AN6">
            <v>222</v>
          </cell>
          <cell r="AO6">
            <v>22088</v>
          </cell>
          <cell r="AP6">
            <v>27497</v>
          </cell>
        </row>
        <row r="7">
          <cell r="B7">
            <v>7</v>
          </cell>
          <cell r="C7" t="str">
            <v>Kronobergs län</v>
          </cell>
          <cell r="D7">
            <v>187</v>
          </cell>
          <cell r="E7">
            <v>310176</v>
          </cell>
          <cell r="F7">
            <v>286749</v>
          </cell>
          <cell r="H7">
            <v>3265</v>
          </cell>
          <cell r="J7">
            <v>66</v>
          </cell>
          <cell r="L7">
            <v>560</v>
          </cell>
          <cell r="N7">
            <v>10</v>
          </cell>
          <cell r="P7">
            <v>4431</v>
          </cell>
          <cell r="R7">
            <v>13</v>
          </cell>
          <cell r="T7">
            <v>1048</v>
          </cell>
          <cell r="V7">
            <v>21</v>
          </cell>
          <cell r="X7">
            <v>41</v>
          </cell>
          <cell r="Z7">
            <v>545</v>
          </cell>
          <cell r="AB7">
            <v>4553</v>
          </cell>
          <cell r="AD7">
            <v>2685</v>
          </cell>
          <cell r="AF7">
            <v>1403</v>
          </cell>
          <cell r="AH7">
            <v>1359</v>
          </cell>
          <cell r="AL7">
            <v>115936</v>
          </cell>
          <cell r="AM7">
            <v>227</v>
          </cell>
          <cell r="AN7">
            <v>149</v>
          </cell>
          <cell r="AO7">
            <v>13689</v>
          </cell>
          <cell r="AP7">
            <v>16573</v>
          </cell>
        </row>
        <row r="8">
          <cell r="B8">
            <v>8</v>
          </cell>
          <cell r="C8" t="str">
            <v>Kalmar län</v>
          </cell>
          <cell r="D8">
            <v>1112</v>
          </cell>
          <cell r="E8">
            <v>1845033</v>
          </cell>
          <cell r="F8">
            <v>1821966</v>
          </cell>
          <cell r="H8">
            <v>8243</v>
          </cell>
          <cell r="J8">
            <v>249</v>
          </cell>
          <cell r="L8">
            <v>170</v>
          </cell>
          <cell r="N8">
            <v>26</v>
          </cell>
          <cell r="P8">
            <v>993</v>
          </cell>
          <cell r="R8">
            <v>6</v>
          </cell>
          <cell r="T8">
            <v>122</v>
          </cell>
          <cell r="V8">
            <v>9</v>
          </cell>
          <cell r="X8">
            <v>18</v>
          </cell>
          <cell r="Z8">
            <v>165</v>
          </cell>
          <cell r="AB8">
            <v>7320</v>
          </cell>
          <cell r="AD8">
            <v>1011</v>
          </cell>
          <cell r="AF8">
            <v>534</v>
          </cell>
          <cell r="AH8">
            <v>1136</v>
          </cell>
          <cell r="AL8">
            <v>597219</v>
          </cell>
          <cell r="AM8">
            <v>453</v>
          </cell>
          <cell r="AN8">
            <v>324</v>
          </cell>
          <cell r="AO8">
            <v>86470</v>
          </cell>
          <cell r="AP8">
            <v>102918</v>
          </cell>
        </row>
        <row r="9">
          <cell r="B9">
            <v>9</v>
          </cell>
          <cell r="C9" t="str">
            <v>Gotlands län</v>
          </cell>
          <cell r="D9">
            <v>157</v>
          </cell>
          <cell r="E9">
            <v>260829</v>
          </cell>
          <cell r="F9">
            <v>279859</v>
          </cell>
          <cell r="H9">
            <v>8719</v>
          </cell>
          <cell r="J9">
            <v>283</v>
          </cell>
          <cell r="L9">
            <v>161</v>
          </cell>
          <cell r="N9">
            <v>73</v>
          </cell>
          <cell r="P9">
            <v>502</v>
          </cell>
          <cell r="R9">
            <v>16</v>
          </cell>
          <cell r="T9">
            <v>108</v>
          </cell>
          <cell r="V9">
            <v>18</v>
          </cell>
          <cell r="X9">
            <v>10</v>
          </cell>
          <cell r="Z9">
            <v>110</v>
          </cell>
          <cell r="AB9">
            <v>4096</v>
          </cell>
          <cell r="AD9">
            <v>2126</v>
          </cell>
          <cell r="AF9">
            <v>1425</v>
          </cell>
          <cell r="AH9">
            <v>2353</v>
          </cell>
          <cell r="AL9">
            <v>91738</v>
          </cell>
          <cell r="AM9">
            <v>124</v>
          </cell>
          <cell r="AN9">
            <v>88</v>
          </cell>
          <cell r="AO9">
            <v>9298</v>
          </cell>
          <cell r="AP9">
            <v>12626</v>
          </cell>
        </row>
        <row r="10">
          <cell r="B10">
            <v>10</v>
          </cell>
          <cell r="C10" t="str">
            <v>Blekinge län</v>
          </cell>
          <cell r="D10">
            <v>282</v>
          </cell>
          <cell r="E10">
            <v>467286</v>
          </cell>
          <cell r="F10">
            <v>460855</v>
          </cell>
          <cell r="H10">
            <v>8049</v>
          </cell>
          <cell r="J10">
            <v>76</v>
          </cell>
          <cell r="L10">
            <v>313</v>
          </cell>
          <cell r="N10">
            <v>10</v>
          </cell>
          <cell r="P10">
            <v>1130</v>
          </cell>
          <cell r="R10">
            <v>5</v>
          </cell>
          <cell r="T10">
            <v>225</v>
          </cell>
          <cell r="V10">
            <v>13</v>
          </cell>
          <cell r="X10">
            <v>30</v>
          </cell>
          <cell r="Z10">
            <v>149</v>
          </cell>
          <cell r="AB10">
            <v>6460</v>
          </cell>
          <cell r="AD10">
            <v>1825</v>
          </cell>
          <cell r="AF10">
            <v>611</v>
          </cell>
          <cell r="AH10">
            <v>1104</v>
          </cell>
          <cell r="AL10">
            <v>172696</v>
          </cell>
          <cell r="AM10">
            <v>196</v>
          </cell>
          <cell r="AN10">
            <v>146</v>
          </cell>
          <cell r="AO10">
            <v>24975</v>
          </cell>
          <cell r="AP10">
            <v>30427</v>
          </cell>
        </row>
        <row r="11">
          <cell r="B11">
            <v>12</v>
          </cell>
          <cell r="C11" t="str">
            <v>Skåne län</v>
          </cell>
          <cell r="D11">
            <v>917</v>
          </cell>
          <cell r="E11">
            <v>1522227</v>
          </cell>
          <cell r="F11">
            <v>1582804</v>
          </cell>
          <cell r="H11">
            <v>7667</v>
          </cell>
          <cell r="J11">
            <v>105</v>
          </cell>
          <cell r="L11">
            <v>283</v>
          </cell>
          <cell r="N11">
            <v>16</v>
          </cell>
          <cell r="P11">
            <v>1296</v>
          </cell>
          <cell r="R11">
            <v>23</v>
          </cell>
          <cell r="T11">
            <v>268</v>
          </cell>
          <cell r="V11">
            <v>31</v>
          </cell>
          <cell r="X11">
            <v>22</v>
          </cell>
          <cell r="Z11">
            <v>289</v>
          </cell>
          <cell r="AB11">
            <v>7417</v>
          </cell>
          <cell r="AD11">
            <v>1146</v>
          </cell>
          <cell r="AF11">
            <v>558</v>
          </cell>
          <cell r="AH11">
            <v>879</v>
          </cell>
          <cell r="AL11">
            <v>617370</v>
          </cell>
          <cell r="AM11">
            <v>521</v>
          </cell>
          <cell r="AN11">
            <v>424</v>
          </cell>
          <cell r="AO11">
            <v>81071</v>
          </cell>
          <cell r="AP11">
            <v>88050</v>
          </cell>
        </row>
        <row r="12">
          <cell r="B12">
            <v>13</v>
          </cell>
          <cell r="C12" t="str">
            <v>Hallands län</v>
          </cell>
          <cell r="D12">
            <v>928</v>
          </cell>
          <cell r="E12">
            <v>1539117</v>
          </cell>
          <cell r="F12">
            <v>1660775</v>
          </cell>
          <cell r="H12">
            <v>8975</v>
          </cell>
          <cell r="J12">
            <v>353</v>
          </cell>
          <cell r="L12">
            <v>85</v>
          </cell>
          <cell r="N12">
            <v>11</v>
          </cell>
          <cell r="P12">
            <v>385</v>
          </cell>
          <cell r="R12">
            <v>9</v>
          </cell>
          <cell r="T12">
            <v>96</v>
          </cell>
          <cell r="V12">
            <v>12</v>
          </cell>
          <cell r="X12">
            <v>3</v>
          </cell>
          <cell r="Z12">
            <v>72</v>
          </cell>
          <cell r="AB12">
            <v>6736</v>
          </cell>
          <cell r="AD12">
            <v>1043</v>
          </cell>
          <cell r="AF12">
            <v>280</v>
          </cell>
          <cell r="AH12">
            <v>1941</v>
          </cell>
          <cell r="AL12">
            <v>572912</v>
          </cell>
          <cell r="AM12">
            <v>376</v>
          </cell>
          <cell r="AN12">
            <v>340</v>
          </cell>
          <cell r="AO12">
            <v>88418</v>
          </cell>
          <cell r="AP12">
            <v>92035</v>
          </cell>
        </row>
        <row r="13">
          <cell r="B13">
            <v>14</v>
          </cell>
          <cell r="C13" t="str">
            <v>Västra Götalands län</v>
          </cell>
          <cell r="D13">
            <v>1970</v>
          </cell>
          <cell r="E13">
            <v>3268013</v>
          </cell>
          <cell r="F13">
            <v>3354976</v>
          </cell>
          <cell r="H13">
            <v>7013</v>
          </cell>
          <cell r="J13">
            <v>1886</v>
          </cell>
          <cell r="L13">
            <v>103</v>
          </cell>
          <cell r="N13">
            <v>9</v>
          </cell>
          <cell r="P13">
            <v>563</v>
          </cell>
          <cell r="R13">
            <v>14</v>
          </cell>
          <cell r="T13">
            <v>180</v>
          </cell>
          <cell r="V13">
            <v>26</v>
          </cell>
          <cell r="X13">
            <v>51</v>
          </cell>
          <cell r="Z13">
            <v>154</v>
          </cell>
          <cell r="AB13">
            <v>6599</v>
          </cell>
          <cell r="AD13">
            <v>1365</v>
          </cell>
          <cell r="AF13">
            <v>417</v>
          </cell>
          <cell r="AH13">
            <v>1619</v>
          </cell>
          <cell r="AL13">
            <v>1287150</v>
          </cell>
          <cell r="AM13">
            <v>998</v>
          </cell>
          <cell r="AN13">
            <v>837</v>
          </cell>
          <cell r="AO13">
            <v>168644</v>
          </cell>
          <cell r="AP13">
            <v>184272</v>
          </cell>
        </row>
        <row r="14">
          <cell r="B14">
            <v>17</v>
          </cell>
          <cell r="C14" t="str">
            <v>Värmlands län</v>
          </cell>
          <cell r="D14">
            <v>494</v>
          </cell>
          <cell r="E14">
            <v>819228</v>
          </cell>
          <cell r="F14">
            <v>893295</v>
          </cell>
          <cell r="H14">
            <v>4753</v>
          </cell>
          <cell r="J14">
            <v>3340</v>
          </cell>
          <cell r="L14">
            <v>108</v>
          </cell>
          <cell r="N14">
            <v>38</v>
          </cell>
          <cell r="P14">
            <v>863</v>
          </cell>
          <cell r="R14">
            <v>16</v>
          </cell>
          <cell r="T14">
            <v>538</v>
          </cell>
          <cell r="V14">
            <v>24</v>
          </cell>
          <cell r="X14">
            <v>33</v>
          </cell>
          <cell r="Z14">
            <v>286</v>
          </cell>
          <cell r="AB14">
            <v>6260</v>
          </cell>
          <cell r="AD14">
            <v>1581</v>
          </cell>
          <cell r="AF14">
            <v>384</v>
          </cell>
          <cell r="AH14">
            <v>1774</v>
          </cell>
          <cell r="AL14">
            <v>329245</v>
          </cell>
          <cell r="AM14">
            <v>445</v>
          </cell>
          <cell r="AN14">
            <v>315</v>
          </cell>
          <cell r="AO14">
            <v>51215</v>
          </cell>
          <cell r="AP14">
            <v>59421</v>
          </cell>
        </row>
        <row r="15">
          <cell r="B15">
            <v>18</v>
          </cell>
          <cell r="C15" t="str">
            <v>Örebro län</v>
          </cell>
          <cell r="D15">
            <v>251</v>
          </cell>
          <cell r="E15">
            <v>417204</v>
          </cell>
          <cell r="F15">
            <v>468031</v>
          </cell>
          <cell r="H15">
            <v>7489</v>
          </cell>
          <cell r="J15">
            <v>1175</v>
          </cell>
          <cell r="L15">
            <v>44</v>
          </cell>
          <cell r="N15">
            <v>41</v>
          </cell>
          <cell r="P15">
            <v>646</v>
          </cell>
          <cell r="R15">
            <v>15</v>
          </cell>
          <cell r="T15">
            <v>380</v>
          </cell>
          <cell r="V15">
            <v>15</v>
          </cell>
          <cell r="X15">
            <v>4</v>
          </cell>
          <cell r="Z15">
            <v>192</v>
          </cell>
          <cell r="AB15">
            <v>6259</v>
          </cell>
          <cell r="AD15">
            <v>1693</v>
          </cell>
          <cell r="AF15">
            <v>621</v>
          </cell>
          <cell r="AH15">
            <v>1426</v>
          </cell>
          <cell r="AL15">
            <v>153582</v>
          </cell>
          <cell r="AM15">
            <v>193</v>
          </cell>
          <cell r="AN15">
            <v>147</v>
          </cell>
          <cell r="AO15">
            <v>23413</v>
          </cell>
          <cell r="AP15">
            <v>25628</v>
          </cell>
        </row>
        <row r="16">
          <cell r="B16">
            <v>19</v>
          </cell>
          <cell r="C16" t="str">
            <v>Västmanlands län</v>
          </cell>
          <cell r="D16">
            <v>140</v>
          </cell>
          <cell r="E16">
            <v>232960</v>
          </cell>
          <cell r="F16">
            <v>258878</v>
          </cell>
          <cell r="H16">
            <v>9498</v>
          </cell>
          <cell r="J16">
            <v>119</v>
          </cell>
          <cell r="L16">
            <v>27</v>
          </cell>
          <cell r="N16">
            <v>31</v>
          </cell>
          <cell r="P16">
            <v>125</v>
          </cell>
          <cell r="R16">
            <v>5</v>
          </cell>
          <cell r="T16">
            <v>92</v>
          </cell>
          <cell r="V16">
            <v>3</v>
          </cell>
          <cell r="X16">
            <v>1</v>
          </cell>
          <cell r="Z16">
            <v>99</v>
          </cell>
          <cell r="AB16">
            <v>7427</v>
          </cell>
          <cell r="AD16">
            <v>1083</v>
          </cell>
          <cell r="AF16">
            <v>215</v>
          </cell>
          <cell r="AH16">
            <v>1275</v>
          </cell>
          <cell r="AL16">
            <v>86039</v>
          </cell>
          <cell r="AM16">
            <v>124</v>
          </cell>
          <cell r="AN16">
            <v>102</v>
          </cell>
          <cell r="AO16">
            <v>11748</v>
          </cell>
          <cell r="AP16">
            <v>15206</v>
          </cell>
        </row>
        <row r="17">
          <cell r="B17">
            <v>20</v>
          </cell>
          <cell r="C17" t="str">
            <v>Dalarnas län</v>
          </cell>
          <cell r="D17">
            <v>651</v>
          </cell>
          <cell r="E17">
            <v>1080208</v>
          </cell>
          <cell r="F17">
            <v>1196312</v>
          </cell>
          <cell r="H17">
            <v>8335</v>
          </cell>
          <cell r="J17">
            <v>847</v>
          </cell>
          <cell r="L17">
            <v>48</v>
          </cell>
          <cell r="N17">
            <v>16</v>
          </cell>
          <cell r="P17">
            <v>346</v>
          </cell>
          <cell r="R17">
            <v>9</v>
          </cell>
          <cell r="T17">
            <v>258</v>
          </cell>
          <cell r="V17">
            <v>18</v>
          </cell>
          <cell r="X17">
            <v>6</v>
          </cell>
          <cell r="Z17">
            <v>117</v>
          </cell>
          <cell r="AB17">
            <v>7539</v>
          </cell>
          <cell r="AD17">
            <v>575</v>
          </cell>
          <cell r="AF17">
            <v>211</v>
          </cell>
          <cell r="AH17">
            <v>1674</v>
          </cell>
          <cell r="AL17">
            <v>391637</v>
          </cell>
          <cell r="AM17">
            <v>595</v>
          </cell>
          <cell r="AN17">
            <v>380</v>
          </cell>
          <cell r="AO17">
            <v>77727</v>
          </cell>
          <cell r="AP17">
            <v>89097</v>
          </cell>
        </row>
        <row r="18">
          <cell r="B18">
            <v>21</v>
          </cell>
          <cell r="C18" t="str">
            <v>Gävleborgs län</v>
          </cell>
          <cell r="D18">
            <v>206</v>
          </cell>
          <cell r="E18">
            <v>341962</v>
          </cell>
          <cell r="F18">
            <v>390854</v>
          </cell>
          <cell r="H18">
            <v>8724</v>
          </cell>
          <cell r="J18">
            <v>373</v>
          </cell>
          <cell r="L18">
            <v>36</v>
          </cell>
          <cell r="N18">
            <v>39</v>
          </cell>
          <cell r="P18">
            <v>460</v>
          </cell>
          <cell r="R18">
            <v>6</v>
          </cell>
          <cell r="T18">
            <v>170</v>
          </cell>
          <cell r="V18">
            <v>13</v>
          </cell>
          <cell r="X18">
            <v>8</v>
          </cell>
          <cell r="Z18">
            <v>172</v>
          </cell>
          <cell r="AB18">
            <v>5368</v>
          </cell>
          <cell r="AD18">
            <v>2659</v>
          </cell>
          <cell r="AF18">
            <v>769</v>
          </cell>
          <cell r="AH18">
            <v>1204</v>
          </cell>
          <cell r="AL18">
            <v>142355</v>
          </cell>
          <cell r="AM18">
            <v>413</v>
          </cell>
          <cell r="AN18">
            <v>315</v>
          </cell>
          <cell r="AO18">
            <v>18964</v>
          </cell>
          <cell r="AP18">
            <v>25022</v>
          </cell>
        </row>
        <row r="19">
          <cell r="B19">
            <v>22</v>
          </cell>
          <cell r="C19" t="str">
            <v>Västernorrlands län</v>
          </cell>
          <cell r="D19">
            <v>200</v>
          </cell>
          <cell r="E19">
            <v>332255</v>
          </cell>
          <cell r="F19">
            <v>348549</v>
          </cell>
          <cell r="H19">
            <v>8149</v>
          </cell>
          <cell r="J19">
            <v>839</v>
          </cell>
          <cell r="L19">
            <v>42</v>
          </cell>
          <cell r="N19">
            <v>82</v>
          </cell>
          <cell r="P19">
            <v>495</v>
          </cell>
          <cell r="R19">
            <v>18</v>
          </cell>
          <cell r="T19">
            <v>155</v>
          </cell>
          <cell r="V19">
            <v>30</v>
          </cell>
          <cell r="X19">
            <v>16</v>
          </cell>
          <cell r="Z19">
            <v>174</v>
          </cell>
          <cell r="AB19">
            <v>5423</v>
          </cell>
          <cell r="AD19">
            <v>2025</v>
          </cell>
          <cell r="AF19">
            <v>367</v>
          </cell>
          <cell r="AH19">
            <v>2186</v>
          </cell>
          <cell r="AL19">
            <v>138455</v>
          </cell>
          <cell r="AM19">
            <v>399</v>
          </cell>
          <cell r="AN19">
            <v>187</v>
          </cell>
          <cell r="AO19">
            <v>15300</v>
          </cell>
          <cell r="AP19">
            <v>25146</v>
          </cell>
        </row>
        <row r="20">
          <cell r="B20">
            <v>23</v>
          </cell>
          <cell r="C20" t="str">
            <v>Jämtlands län</v>
          </cell>
          <cell r="D20">
            <v>320</v>
          </cell>
          <cell r="E20">
            <v>531593</v>
          </cell>
          <cell r="F20">
            <v>567047</v>
          </cell>
          <cell r="H20">
            <v>6890</v>
          </cell>
          <cell r="J20">
            <v>1916</v>
          </cell>
          <cell r="L20">
            <v>46</v>
          </cell>
          <cell r="N20">
            <v>29</v>
          </cell>
          <cell r="P20">
            <v>503</v>
          </cell>
          <cell r="R20">
            <v>12</v>
          </cell>
          <cell r="T20">
            <v>288</v>
          </cell>
          <cell r="V20">
            <v>19</v>
          </cell>
          <cell r="X20">
            <v>29</v>
          </cell>
          <cell r="Z20">
            <v>267</v>
          </cell>
          <cell r="AB20">
            <v>6175</v>
          </cell>
          <cell r="AD20">
            <v>1442</v>
          </cell>
          <cell r="AF20">
            <v>292</v>
          </cell>
          <cell r="AH20">
            <v>2091</v>
          </cell>
          <cell r="AL20">
            <v>214691</v>
          </cell>
          <cell r="AM20">
            <v>758</v>
          </cell>
          <cell r="AN20">
            <v>435</v>
          </cell>
          <cell r="AO20">
            <v>34403</v>
          </cell>
          <cell r="AP20">
            <v>47758</v>
          </cell>
        </row>
        <row r="21">
          <cell r="B21">
            <v>24</v>
          </cell>
          <cell r="C21" t="str">
            <v>Västerbottens län</v>
          </cell>
          <cell r="D21">
            <v>377</v>
          </cell>
          <cell r="E21">
            <v>624879</v>
          </cell>
          <cell r="F21">
            <v>649537</v>
          </cell>
          <cell r="H21">
            <v>6200</v>
          </cell>
          <cell r="J21">
            <v>2735</v>
          </cell>
          <cell r="L21">
            <v>28</v>
          </cell>
          <cell r="N21">
            <v>166</v>
          </cell>
          <cell r="P21">
            <v>423</v>
          </cell>
          <cell r="R21">
            <v>13</v>
          </cell>
          <cell r="T21">
            <v>122</v>
          </cell>
          <cell r="V21">
            <v>32</v>
          </cell>
          <cell r="X21">
            <v>41</v>
          </cell>
          <cell r="Z21">
            <v>239</v>
          </cell>
          <cell r="AB21">
            <v>6095</v>
          </cell>
          <cell r="AD21">
            <v>1196</v>
          </cell>
          <cell r="AF21">
            <v>217</v>
          </cell>
          <cell r="AH21">
            <v>2492</v>
          </cell>
          <cell r="AL21">
            <v>232722</v>
          </cell>
          <cell r="AM21">
            <v>557</v>
          </cell>
          <cell r="AN21">
            <v>402</v>
          </cell>
          <cell r="AO21">
            <v>44468</v>
          </cell>
          <cell r="AP21">
            <v>54167</v>
          </cell>
        </row>
        <row r="22">
          <cell r="B22">
            <v>25</v>
          </cell>
          <cell r="C22" t="str">
            <v>Norrbottens län</v>
          </cell>
          <cell r="D22">
            <v>492</v>
          </cell>
          <cell r="E22">
            <v>815891</v>
          </cell>
          <cell r="F22">
            <v>784260</v>
          </cell>
          <cell r="H22">
            <v>5878</v>
          </cell>
          <cell r="J22">
            <v>3083</v>
          </cell>
          <cell r="L22">
            <v>30</v>
          </cell>
          <cell r="N22">
            <v>224</v>
          </cell>
          <cell r="P22">
            <v>394</v>
          </cell>
          <cell r="R22">
            <v>20</v>
          </cell>
          <cell r="T22">
            <v>114</v>
          </cell>
          <cell r="V22">
            <v>50</v>
          </cell>
          <cell r="X22">
            <v>12</v>
          </cell>
          <cell r="Z22">
            <v>195</v>
          </cell>
          <cell r="AB22">
            <v>7117</v>
          </cell>
          <cell r="AD22">
            <v>1579</v>
          </cell>
          <cell r="AF22">
            <v>173</v>
          </cell>
          <cell r="AH22">
            <v>1131</v>
          </cell>
          <cell r="AL22">
            <v>294860</v>
          </cell>
          <cell r="AM22">
            <v>523</v>
          </cell>
          <cell r="AN22">
            <v>309</v>
          </cell>
          <cell r="AO22">
            <v>40408</v>
          </cell>
          <cell r="AP22">
            <v>56732</v>
          </cell>
        </row>
        <row r="23">
          <cell r="C23" t="str">
            <v>Totalt</v>
          </cell>
          <cell r="D23">
            <v>10000</v>
          </cell>
          <cell r="E23">
            <v>16592664</v>
          </cell>
          <cell r="F23">
            <v>17135979</v>
          </cell>
          <cell r="H23">
            <v>7503.5630203805722</v>
          </cell>
          <cell r="J23">
            <v>1066.7943375457974</v>
          </cell>
          <cell r="L23">
            <v>124.89856963294139</v>
          </cell>
          <cell r="N23">
            <v>39.863399873582679</v>
          </cell>
          <cell r="P23">
            <v>777.61895256843627</v>
          </cell>
          <cell r="R23">
            <v>14.193621952448384</v>
          </cell>
          <cell r="T23">
            <v>228.76314496575114</v>
          </cell>
          <cell r="V23">
            <v>25.384712183649352</v>
          </cell>
          <cell r="X23">
            <v>27.319904748267067</v>
          </cell>
          <cell r="Z23">
            <v>191.60033614855337</v>
          </cell>
          <cell r="AB23">
            <v>6716.6712952181761</v>
          </cell>
          <cell r="AD23">
            <v>1372.8169268057259</v>
          </cell>
          <cell r="AF23">
            <v>442.73059467726222</v>
          </cell>
          <cell r="AH23">
            <v>1467.7811832988361</v>
          </cell>
          <cell r="AL23">
            <v>6308690</v>
          </cell>
          <cell r="AM23">
            <v>8134</v>
          </cell>
          <cell r="AN23">
            <v>5875</v>
          </cell>
          <cell r="AO23">
            <v>905201</v>
          </cell>
          <cell r="AP23">
            <v>1063909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A36"/>
  <sheetViews>
    <sheetView showGridLines="0" tabSelected="1" zoomScale="125" zoomScaleNormal="125" workbookViewId="0">
      <pane xSplit="2" ySplit="7" topLeftCell="C13" activePane="bottomRight" state="frozen"/>
      <selection pane="topRight" activeCell="C1" sqref="C1"/>
      <selection pane="bottomLeft" activeCell="A8" sqref="A8"/>
      <selection pane="bottomRight" activeCell="R29" sqref="R29:U29"/>
    </sheetView>
  </sheetViews>
  <sheetFormatPr baseColWidth="10" defaultColWidth="9" defaultRowHeight="12" x14ac:dyDescent="0.15"/>
  <cols>
    <col min="1" max="1" width="5" style="1" customWidth="1"/>
    <col min="2" max="2" width="13.6640625" style="41" bestFit="1" customWidth="1"/>
    <col min="3" max="3" width="5.83203125" style="3" bestFit="1" customWidth="1"/>
    <col min="4" max="5" width="8.6640625" style="7" customWidth="1"/>
    <col min="6" max="6" width="8" style="7" customWidth="1"/>
    <col min="7" max="7" width="6.83203125" style="7" customWidth="1"/>
    <col min="8" max="8" width="5.5" style="7" customWidth="1"/>
    <col min="9" max="11" width="4.6640625" style="7" customWidth="1"/>
    <col min="12" max="12" width="5" style="7" bestFit="1" customWidth="1"/>
    <col min="13" max="17" width="4.6640625" style="7" customWidth="1"/>
    <col min="18" max="18" width="6.6640625" style="7" customWidth="1"/>
    <col min="19" max="20" width="6.6640625" style="1" customWidth="1"/>
    <col min="21" max="21" width="9.5" style="1" bestFit="1" customWidth="1"/>
    <col min="22" max="24" width="6.6640625" style="1" customWidth="1"/>
    <col min="25" max="25" width="0.1640625" style="1" customWidth="1"/>
    <col min="26" max="16384" width="9" style="1"/>
  </cols>
  <sheetData>
    <row r="1" spans="1:25" ht="12" customHeight="1" x14ac:dyDescent="0.15">
      <c r="B1" s="2" t="s">
        <v>0</v>
      </c>
      <c r="D1" s="55" t="s">
        <v>1</v>
      </c>
      <c r="E1" s="55"/>
      <c r="F1" s="55"/>
      <c r="G1" s="55"/>
      <c r="H1" s="55"/>
      <c r="I1" s="55"/>
      <c r="J1" s="4"/>
      <c r="K1" s="5"/>
      <c r="L1" s="6"/>
      <c r="M1" s="6"/>
      <c r="P1" s="8"/>
      <c r="Q1" s="4"/>
      <c r="R1" s="4"/>
      <c r="S1" s="4"/>
    </row>
    <row r="2" spans="1:25" s="9" customFormat="1" ht="13" x14ac:dyDescent="0.15">
      <c r="B2" s="10" t="s">
        <v>2</v>
      </c>
      <c r="C2" s="11"/>
      <c r="D2" s="12" t="s">
        <v>43</v>
      </c>
      <c r="E2" s="13"/>
      <c r="G2" s="13"/>
      <c r="H2" s="13"/>
      <c r="I2" s="13"/>
      <c r="J2" s="14" t="s">
        <v>42</v>
      </c>
      <c r="K2" s="5"/>
      <c r="L2" s="5"/>
      <c r="M2" s="46"/>
      <c r="N2" s="46"/>
      <c r="O2" s="46"/>
      <c r="P2" s="46"/>
      <c r="Q2" s="46"/>
      <c r="R2" s="7"/>
      <c r="S2" s="15"/>
    </row>
    <row r="3" spans="1:25" ht="13" x14ac:dyDescent="0.15">
      <c r="A3" s="16"/>
      <c r="B3" s="17"/>
      <c r="C3" s="18"/>
      <c r="D3" s="56" t="s">
        <v>32</v>
      </c>
      <c r="E3" s="56"/>
      <c r="F3" s="56"/>
      <c r="G3" s="56"/>
      <c r="H3" s="56"/>
      <c r="I3" s="56"/>
      <c r="J3" s="19" t="s">
        <v>33</v>
      </c>
      <c r="K3" s="5"/>
      <c r="L3" s="5"/>
      <c r="M3" s="46"/>
      <c r="N3"/>
      <c r="O3"/>
      <c r="P3"/>
      <c r="Q3"/>
      <c r="R3"/>
      <c r="S3" s="15"/>
    </row>
    <row r="4" spans="1:25" ht="14" thickBot="1" x14ac:dyDescent="0.2">
      <c r="A4" s="20"/>
      <c r="B4" s="20"/>
      <c r="C4" s="21"/>
      <c r="D4" s="12"/>
      <c r="E4" s="12"/>
      <c r="F4" s="12"/>
      <c r="G4" s="12"/>
      <c r="H4" s="12"/>
      <c r="I4" s="12"/>
      <c r="J4" s="1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5" x14ac:dyDescent="0.15">
      <c r="A5" s="22"/>
      <c r="B5" s="22" t="s">
        <v>34</v>
      </c>
      <c r="C5" s="23" t="s">
        <v>3</v>
      </c>
      <c r="D5" s="24" t="s">
        <v>4</v>
      </c>
      <c r="E5" s="25" t="s">
        <v>5</v>
      </c>
      <c r="F5" s="25" t="s">
        <v>6</v>
      </c>
      <c r="G5" s="25"/>
      <c r="H5" s="25" t="s">
        <v>7</v>
      </c>
      <c r="I5" s="26"/>
      <c r="J5" s="25"/>
      <c r="K5" s="25"/>
      <c r="L5" s="25"/>
      <c r="M5" s="25"/>
      <c r="N5" s="25"/>
      <c r="O5" s="25"/>
      <c r="P5" s="25"/>
      <c r="Q5" s="25"/>
      <c r="R5" s="25" t="s">
        <v>8</v>
      </c>
      <c r="S5" s="25"/>
      <c r="T5" s="25"/>
      <c r="U5" s="25" t="s">
        <v>9</v>
      </c>
      <c r="V5" s="26" t="s">
        <v>10</v>
      </c>
      <c r="W5" s="25" t="s">
        <v>11</v>
      </c>
      <c r="X5" s="25"/>
    </row>
    <row r="6" spans="1:25" x14ac:dyDescent="0.15">
      <c r="A6" s="27"/>
      <c r="B6" s="27" t="s">
        <v>35</v>
      </c>
      <c r="C6" s="28"/>
      <c r="D6" s="29" t="s">
        <v>12</v>
      </c>
      <c r="E6" s="29"/>
      <c r="F6" s="29" t="s">
        <v>5</v>
      </c>
      <c r="G6" s="29" t="s">
        <v>13</v>
      </c>
      <c r="H6" s="30" t="s">
        <v>14</v>
      </c>
      <c r="I6" s="30" t="s">
        <v>15</v>
      </c>
      <c r="J6" s="30" t="s">
        <v>16</v>
      </c>
      <c r="K6" s="30" t="s">
        <v>17</v>
      </c>
      <c r="L6" s="30" t="s">
        <v>18</v>
      </c>
      <c r="M6" s="30" t="s">
        <v>19</v>
      </c>
      <c r="N6" s="30" t="s">
        <v>20</v>
      </c>
      <c r="O6" s="30" t="s">
        <v>21</v>
      </c>
      <c r="P6" s="30" t="s">
        <v>22</v>
      </c>
      <c r="Q6" s="30" t="s">
        <v>23</v>
      </c>
      <c r="R6" s="29" t="s">
        <v>24</v>
      </c>
      <c r="S6" s="31" t="s">
        <v>25</v>
      </c>
      <c r="T6" s="32" t="s">
        <v>26</v>
      </c>
      <c r="U6" s="32" t="s">
        <v>27</v>
      </c>
      <c r="V6" s="33"/>
      <c r="W6" s="32" t="s">
        <v>28</v>
      </c>
      <c r="X6" s="32" t="s">
        <v>29</v>
      </c>
    </row>
    <row r="7" spans="1:25" x14ac:dyDescent="0.15">
      <c r="A7" s="34"/>
      <c r="B7" s="34" t="s">
        <v>35</v>
      </c>
      <c r="C7" s="35"/>
      <c r="D7" s="36"/>
      <c r="E7" s="36"/>
      <c r="F7" s="36"/>
      <c r="G7" s="36"/>
      <c r="H7" s="36"/>
      <c r="I7" s="36"/>
      <c r="J7" s="36"/>
      <c r="K7" s="36"/>
      <c r="L7" s="36"/>
      <c r="M7" s="37"/>
      <c r="N7" s="36"/>
      <c r="O7" s="38"/>
      <c r="P7" s="38"/>
      <c r="Q7" s="36"/>
      <c r="R7" s="36"/>
      <c r="S7" s="39"/>
      <c r="T7" s="40"/>
      <c r="U7" s="40"/>
      <c r="V7" s="40"/>
      <c r="W7" s="40"/>
      <c r="X7" s="40"/>
    </row>
    <row r="8" spans="1:25" ht="16.5" customHeight="1" x14ac:dyDescent="0.15">
      <c r="A8" s="42" t="s">
        <v>31</v>
      </c>
      <c r="B8" s="43" t="str">
        <f>[1]Data!C2</f>
        <v>Stockholms län</v>
      </c>
      <c r="C8" s="44">
        <f>[1]Data!B2</f>
        <v>1</v>
      </c>
      <c r="D8" s="45">
        <f>[1]Data!D2/100</f>
        <v>3.68</v>
      </c>
      <c r="E8" s="54">
        <f>[1]Data!E2</f>
        <v>610298</v>
      </c>
      <c r="F8" s="54">
        <f>[1]Data!E2-[1]Data!F2</f>
        <v>2077</v>
      </c>
      <c r="G8" s="45">
        <f>IF([1]Data!F2&gt;0,100*F8/[1]Data!F2,0)</f>
        <v>0.34148771581382426</v>
      </c>
      <c r="H8" s="51">
        <f>[1]Data!H2/100</f>
        <v>72.97</v>
      </c>
      <c r="I8" s="51">
        <f>[1]Data!J2/100</f>
        <v>2.14</v>
      </c>
      <c r="J8" s="51">
        <f>[1]Data!L2/100</f>
        <v>0.75</v>
      </c>
      <c r="K8" s="51">
        <f>[1]Data!N2/100</f>
        <v>0.51</v>
      </c>
      <c r="L8" s="51">
        <f>[1]Data!P2/100</f>
        <v>12.95</v>
      </c>
      <c r="M8" s="51">
        <f>[1]Data!R2/100</f>
        <v>0.43</v>
      </c>
      <c r="N8" s="51">
        <f>[1]Data!T2/100</f>
        <v>3.5</v>
      </c>
      <c r="O8" s="51">
        <f>[1]Data!V2/100</f>
        <v>1.25</v>
      </c>
      <c r="P8" s="51">
        <f>[1]Data!X2/100</f>
        <v>1.27</v>
      </c>
      <c r="Q8" s="51">
        <f>[1]Data!Z2/100</f>
        <v>4.2300000000000004</v>
      </c>
      <c r="R8" s="51">
        <f>[1]Data!AB2/100</f>
        <v>61.76</v>
      </c>
      <c r="S8" s="51">
        <f>[1]Data!AD2/100</f>
        <v>21.88</v>
      </c>
      <c r="T8" s="51">
        <f>[1]Data!AF2/100</f>
        <v>5.34</v>
      </c>
      <c r="U8" s="51">
        <f>[1]Data!AH2/100</f>
        <v>11.01</v>
      </c>
      <c r="V8" s="51">
        <f>IF([1]Data!AL2&gt;0,[1]Data!E2/[1]Data!AL2,0)</f>
        <v>2.7069494712937336</v>
      </c>
      <c r="W8" s="51">
        <f>IF([1]Data!AM2&gt;0,100*[1]Data!AN2/[1]Data!AM2,0)</f>
        <v>79.204892966360859</v>
      </c>
      <c r="X8" s="51">
        <f>IF([1]Data!AP2&gt;0,100*[1]Data!AO2/[1]Data!AP2,0)</f>
        <v>84.934288144428891</v>
      </c>
    </row>
    <row r="9" spans="1:25" x14ac:dyDescent="0.15">
      <c r="B9" s="43" t="str">
        <f>[1]Data!C3</f>
        <v>Uppsala län</v>
      </c>
      <c r="C9" s="44">
        <f>[1]Data!B3</f>
        <v>3</v>
      </c>
      <c r="D9" s="45">
        <f>[1]Data!D3/100</f>
        <v>1.79</v>
      </c>
      <c r="E9" s="54">
        <f>[1]Data!E3</f>
        <v>297732</v>
      </c>
      <c r="F9" s="54">
        <f>[1]Data!E3-[1]Data!F3</f>
        <v>-10132</v>
      </c>
      <c r="G9" s="45">
        <f>IF([1]Data!F3&gt;0,100*F9/[1]Data!F3,0)</f>
        <v>-3.2910635865187228</v>
      </c>
      <c r="H9" s="51">
        <f>[1]Data!H3/100</f>
        <v>96.22</v>
      </c>
      <c r="I9" s="51">
        <f>[1]Data!J3/100</f>
        <v>0.79</v>
      </c>
      <c r="J9" s="51">
        <f>[1]Data!L3/100</f>
        <v>0.12</v>
      </c>
      <c r="K9" s="51">
        <f>[1]Data!N3/100</f>
        <v>0.2</v>
      </c>
      <c r="L9" s="51">
        <f>[1]Data!P3/100</f>
        <v>1.57</v>
      </c>
      <c r="M9" s="51">
        <f>[1]Data!R3/100</f>
        <v>0.03</v>
      </c>
      <c r="N9" s="51">
        <f>[1]Data!T3/100</f>
        <v>0.42</v>
      </c>
      <c r="O9" s="51">
        <f>[1]Data!V3/100</f>
        <v>7.0000000000000007E-2</v>
      </c>
      <c r="P9" s="51">
        <f>[1]Data!X3/100</f>
        <v>0.08</v>
      </c>
      <c r="Q9" s="51">
        <f>[1]Data!Z3/100</f>
        <v>0.5</v>
      </c>
      <c r="R9" s="51">
        <f>[1]Data!AB3/100</f>
        <v>76.739999999999995</v>
      </c>
      <c r="S9" s="51">
        <f>[1]Data!AD3/100</f>
        <v>13.62</v>
      </c>
      <c r="T9" s="51">
        <f>[1]Data!AF3/100</f>
        <v>3.65</v>
      </c>
      <c r="U9" s="51">
        <f>[1]Data!AH3/100</f>
        <v>5.99</v>
      </c>
      <c r="V9" s="51">
        <f>IF([1]Data!AL3&gt;0,[1]Data!E3/[1]Data!AL3,0)</f>
        <v>2.6180456020330101</v>
      </c>
      <c r="W9" s="51">
        <f>IF([1]Data!AM3&gt;0,100*[1]Data!AN3/[1]Data!AM3,0)</f>
        <v>76.729559748427675</v>
      </c>
      <c r="X9" s="51">
        <f>IF([1]Data!AP3&gt;0,100*[1]Data!AO3/[1]Data!AP3,0)</f>
        <v>83.4021320027217</v>
      </c>
      <c r="Y9" s="45" t="s">
        <v>41</v>
      </c>
    </row>
    <row r="10" spans="1:25" x14ac:dyDescent="0.15">
      <c r="B10" s="43" t="str">
        <f>[1]Data!C4</f>
        <v>Södermanlands län</v>
      </c>
      <c r="C10" s="44">
        <f>[1]Data!B4</f>
        <v>4</v>
      </c>
      <c r="D10" s="45">
        <f>[1]Data!D4/100</f>
        <v>2.2999999999999998</v>
      </c>
      <c r="E10" s="54">
        <f>[1]Data!E4</f>
        <v>381605</v>
      </c>
      <c r="F10" s="54">
        <f>[1]Data!E4-[1]Data!F4</f>
        <v>70431</v>
      </c>
      <c r="G10" s="45">
        <f>IF([1]Data!F4&gt;0,100*F10/[1]Data!F4,0)</f>
        <v>22.633960420857782</v>
      </c>
      <c r="H10" s="51">
        <f>[1]Data!H4/100</f>
        <v>92.35</v>
      </c>
      <c r="I10" s="51">
        <f>[1]Data!J4/100</f>
        <v>0.89</v>
      </c>
      <c r="J10" s="51">
        <f>[1]Data!L4/100</f>
        <v>0.2</v>
      </c>
      <c r="K10" s="51">
        <f>[1]Data!N4/100</f>
        <v>0.25</v>
      </c>
      <c r="L10" s="51">
        <f>[1]Data!P4/100</f>
        <v>4.2300000000000004</v>
      </c>
      <c r="M10" s="51">
        <f>[1]Data!R4/100</f>
        <v>0.06</v>
      </c>
      <c r="N10" s="51">
        <f>[1]Data!T4/100</f>
        <v>0.9</v>
      </c>
      <c r="O10" s="51">
        <f>[1]Data!V4/100</f>
        <v>0.1</v>
      </c>
      <c r="P10" s="51">
        <f>[1]Data!X4/100</f>
        <v>0.04</v>
      </c>
      <c r="Q10" s="51">
        <f>[1]Data!Z4/100</f>
        <v>0.98</v>
      </c>
      <c r="R10" s="51">
        <f>[1]Data!AB4/100</f>
        <v>80.459999999999994</v>
      </c>
      <c r="S10" s="51">
        <f>[1]Data!AD4/100</f>
        <v>10.59</v>
      </c>
      <c r="T10" s="51">
        <f>[1]Data!AF4/100</f>
        <v>2.84</v>
      </c>
      <c r="U10" s="51">
        <f>[1]Data!AH4/100</f>
        <v>6.12</v>
      </c>
      <c r="V10" s="51">
        <f>IF([1]Data!AL4&gt;0,[1]Data!E4/[1]Data!AL4,0)</f>
        <v>2.5966942936076975</v>
      </c>
      <c r="W10" s="51">
        <f>IF([1]Data!AM4&gt;0,100*[1]Data!AN4/[1]Data!AM4,0)</f>
        <v>78.325123152709367</v>
      </c>
      <c r="X10" s="51">
        <f>IF([1]Data!AP4&gt;0,100*[1]Data!AO4/[1]Data!AP4,0)</f>
        <v>81.138804295560192</v>
      </c>
      <c r="Y10" s="45" t="s">
        <v>41</v>
      </c>
    </row>
    <row r="11" spans="1:25" x14ac:dyDescent="0.15">
      <c r="B11" s="43" t="str">
        <f>[1]Data!C5</f>
        <v>Östergötlands län</v>
      </c>
      <c r="C11" s="44">
        <f>[1]Data!B5</f>
        <v>5</v>
      </c>
      <c r="D11" s="45">
        <f>[1]Data!D5/100</f>
        <v>2.8</v>
      </c>
      <c r="E11" s="54">
        <f>[1]Data!E5</f>
        <v>464554</v>
      </c>
      <c r="F11" s="54">
        <f>[1]Data!E5-[1]Data!F5</f>
        <v>13692</v>
      </c>
      <c r="G11" s="45">
        <f>IF([1]Data!F5&gt;0,100*F11/[1]Data!F5,0)</f>
        <v>3.036849412902396</v>
      </c>
      <c r="H11" s="51">
        <f>[1]Data!H5/100</f>
        <v>80.87</v>
      </c>
      <c r="I11" s="51">
        <f>[1]Data!J5/100</f>
        <v>2.4</v>
      </c>
      <c r="J11" s="51">
        <f>[1]Data!L5/100</f>
        <v>0.95</v>
      </c>
      <c r="K11" s="51">
        <f>[1]Data!N5/100</f>
        <v>0.66</v>
      </c>
      <c r="L11" s="51">
        <f>[1]Data!P5/100</f>
        <v>10.38</v>
      </c>
      <c r="M11" s="51">
        <f>[1]Data!R5/100</f>
        <v>0.31</v>
      </c>
      <c r="N11" s="51">
        <f>[1]Data!T5/100</f>
        <v>2.23</v>
      </c>
      <c r="O11" s="51">
        <f>[1]Data!V5/100</f>
        <v>0.16</v>
      </c>
      <c r="P11" s="51">
        <f>[1]Data!X5/100</f>
        <v>0.11</v>
      </c>
      <c r="Q11" s="51">
        <f>[1]Data!Z5/100</f>
        <v>1.93</v>
      </c>
      <c r="R11" s="51">
        <f>[1]Data!AB5/100</f>
        <v>68.56</v>
      </c>
      <c r="S11" s="51">
        <f>[1]Data!AD5/100</f>
        <v>13.24</v>
      </c>
      <c r="T11" s="51">
        <f>[1]Data!AF5/100</f>
        <v>4.82</v>
      </c>
      <c r="U11" s="51">
        <f>[1]Data!AH5/100</f>
        <v>13.38</v>
      </c>
      <c r="V11" s="51">
        <f>IF([1]Data!AL5&gt;0,[1]Data!E5/[1]Data!AL5,0)</f>
        <v>2.4238190147238368</v>
      </c>
      <c r="W11" s="51">
        <f>IF([1]Data!AM5&gt;0,100*[1]Data!AN5/[1]Data!AM5,0)</f>
        <v>80.681818181818187</v>
      </c>
      <c r="X11" s="51">
        <f>IF([1]Data!AP5&gt;0,100*[1]Data!AO5/[1]Data!AP5,0)</f>
        <v>83.593918095101486</v>
      </c>
    </row>
    <row r="12" spans="1:25" x14ac:dyDescent="0.15">
      <c r="B12" s="43" t="str">
        <f>[1]Data!C6</f>
        <v>Jönköpings län</v>
      </c>
      <c r="C12" s="44">
        <f>[1]Data!B6</f>
        <v>6</v>
      </c>
      <c r="D12" s="45">
        <f>[1]Data!D6/100</f>
        <v>2.59</v>
      </c>
      <c r="E12" s="54">
        <f>[1]Data!E6</f>
        <v>429614</v>
      </c>
      <c r="F12" s="54">
        <f>[1]Data!E6-[1]Data!F6</f>
        <v>-23497</v>
      </c>
      <c r="G12" s="45">
        <f>IF([1]Data!F6&gt;0,100*F12/[1]Data!F6,0)</f>
        <v>-5.1857050479904485</v>
      </c>
      <c r="H12" s="51">
        <f>[1]Data!H6/100</f>
        <v>69.489999999999995</v>
      </c>
      <c r="I12" s="51">
        <f>[1]Data!J6/100</f>
        <v>2.96</v>
      </c>
      <c r="J12" s="51">
        <f>[1]Data!L6/100</f>
        <v>3.27</v>
      </c>
      <c r="K12" s="51">
        <f>[1]Data!N6/100</f>
        <v>0.53</v>
      </c>
      <c r="L12" s="51">
        <f>[1]Data!P6/100</f>
        <v>13.96</v>
      </c>
      <c r="M12" s="51">
        <f>[1]Data!R6/100</f>
        <v>0.19</v>
      </c>
      <c r="N12" s="51">
        <f>[1]Data!T6/100</f>
        <v>6.35</v>
      </c>
      <c r="O12" s="51">
        <f>[1]Data!V6/100</f>
        <v>0.35</v>
      </c>
      <c r="P12" s="51">
        <f>[1]Data!X6/100</f>
        <v>0.11</v>
      </c>
      <c r="Q12" s="51">
        <f>[1]Data!Z6/100</f>
        <v>2.79</v>
      </c>
      <c r="R12" s="51">
        <f>[1]Data!AB6/100</f>
        <v>64.3</v>
      </c>
      <c r="S12" s="51">
        <f>[1]Data!AD6/100</f>
        <v>19.66</v>
      </c>
      <c r="T12" s="51">
        <f>[1]Data!AF6/100</f>
        <v>4.38</v>
      </c>
      <c r="U12" s="51">
        <f>[1]Data!AH6/100</f>
        <v>11.67</v>
      </c>
      <c r="V12" s="51">
        <f>IF([1]Data!AL6&gt;0,[1]Data!E6/[1]Data!AL6,0)</f>
        <v>2.2342680618252166</v>
      </c>
      <c r="W12" s="51">
        <f>IF([1]Data!AM6&gt;0,100*[1]Data!AN6/[1]Data!AM6,0)</f>
        <v>79.569892473118273</v>
      </c>
      <c r="X12" s="51">
        <f>IF([1]Data!AP6&gt;0,100*[1]Data!AO6/[1]Data!AP6,0)</f>
        <v>80.328763137796855</v>
      </c>
    </row>
    <row r="13" spans="1:25" x14ac:dyDescent="0.15">
      <c r="B13" s="43" t="str">
        <f>[1]Data!C7</f>
        <v>Kronobergs län</v>
      </c>
      <c r="C13" s="44">
        <f>[1]Data!B7</f>
        <v>7</v>
      </c>
      <c r="D13" s="45">
        <f>[1]Data!D7/100</f>
        <v>1.87</v>
      </c>
      <c r="E13" s="54">
        <f>[1]Data!E7</f>
        <v>310176</v>
      </c>
      <c r="F13" s="54">
        <f>[1]Data!E7-[1]Data!F7</f>
        <v>23427</v>
      </c>
      <c r="G13" s="45">
        <f>IF([1]Data!F7&gt;0,100*F13/[1]Data!F7,0)</f>
        <v>8.1698628417187162</v>
      </c>
      <c r="H13" s="51">
        <f>[1]Data!H7/100</f>
        <v>32.65</v>
      </c>
      <c r="I13" s="51">
        <f>[1]Data!J7/100</f>
        <v>0.66</v>
      </c>
      <c r="J13" s="51">
        <f>[1]Data!L7/100</f>
        <v>5.6</v>
      </c>
      <c r="K13" s="51">
        <f>[1]Data!N7/100</f>
        <v>0.1</v>
      </c>
      <c r="L13" s="51">
        <f>[1]Data!P7/100</f>
        <v>44.31</v>
      </c>
      <c r="M13" s="51">
        <f>[1]Data!R7/100</f>
        <v>0.13</v>
      </c>
      <c r="N13" s="51">
        <f>[1]Data!T7/100</f>
        <v>10.48</v>
      </c>
      <c r="O13" s="51">
        <f>[1]Data!V7/100</f>
        <v>0.21</v>
      </c>
      <c r="P13" s="51">
        <f>[1]Data!X7/100</f>
        <v>0.41</v>
      </c>
      <c r="Q13" s="51">
        <f>[1]Data!Z7/100</f>
        <v>5.45</v>
      </c>
      <c r="R13" s="51">
        <f>[1]Data!AB7/100</f>
        <v>45.53</v>
      </c>
      <c r="S13" s="51">
        <f>[1]Data!AD7/100</f>
        <v>26.85</v>
      </c>
      <c r="T13" s="51">
        <f>[1]Data!AF7/100</f>
        <v>14.03</v>
      </c>
      <c r="U13" s="51">
        <f>[1]Data!AH7/100</f>
        <v>13.59</v>
      </c>
      <c r="V13" s="51">
        <f>IF([1]Data!AL7&gt;0,[1]Data!E7/[1]Data!AL7,0)</f>
        <v>2.6754071211703008</v>
      </c>
      <c r="W13" s="51">
        <f>IF([1]Data!AM7&gt;0,100*[1]Data!AN7/[1]Data!AM7,0)</f>
        <v>65.63876651982379</v>
      </c>
      <c r="X13" s="51">
        <f>IF([1]Data!AP7&gt;0,100*[1]Data!AO7/[1]Data!AP7,0)</f>
        <v>82.598201894647914</v>
      </c>
      <c r="Y13" s="45" t="s">
        <v>41</v>
      </c>
    </row>
    <row r="14" spans="1:25" x14ac:dyDescent="0.15">
      <c r="B14" s="43" t="str">
        <f>[1]Data!C8</f>
        <v>Kalmar län</v>
      </c>
      <c r="C14" s="44">
        <f>[1]Data!B8</f>
        <v>8</v>
      </c>
      <c r="D14" s="45">
        <f>[1]Data!D8/100</f>
        <v>11.12</v>
      </c>
      <c r="E14" s="54">
        <f>[1]Data!E8</f>
        <v>1845033</v>
      </c>
      <c r="F14" s="54">
        <f>[1]Data!E8-[1]Data!F8</f>
        <v>23067</v>
      </c>
      <c r="G14" s="45">
        <f>IF([1]Data!F8&gt;0,100*F14/[1]Data!F8,0)</f>
        <v>1.2660499701970289</v>
      </c>
      <c r="H14" s="51">
        <f>[1]Data!H8/100</f>
        <v>82.43</v>
      </c>
      <c r="I14" s="51">
        <f>[1]Data!J8/100</f>
        <v>2.4900000000000002</v>
      </c>
      <c r="J14" s="51">
        <f>[1]Data!L8/100</f>
        <v>1.7</v>
      </c>
      <c r="K14" s="51">
        <f>[1]Data!N8/100</f>
        <v>0.26</v>
      </c>
      <c r="L14" s="51">
        <f>[1]Data!P8/100</f>
        <v>9.93</v>
      </c>
      <c r="M14" s="51">
        <f>[1]Data!R8/100</f>
        <v>0.06</v>
      </c>
      <c r="N14" s="51">
        <f>[1]Data!T8/100</f>
        <v>1.22</v>
      </c>
      <c r="O14" s="51">
        <f>[1]Data!V8/100</f>
        <v>0.09</v>
      </c>
      <c r="P14" s="51">
        <f>[1]Data!X8/100</f>
        <v>0.18</v>
      </c>
      <c r="Q14" s="51">
        <f>[1]Data!Z8/100</f>
        <v>1.65</v>
      </c>
      <c r="R14" s="51">
        <f>[1]Data!AB8/100</f>
        <v>73.2</v>
      </c>
      <c r="S14" s="51">
        <f>[1]Data!AD8/100</f>
        <v>10.11</v>
      </c>
      <c r="T14" s="51">
        <f>[1]Data!AF8/100</f>
        <v>5.34</v>
      </c>
      <c r="U14" s="51">
        <f>[1]Data!AH8/100</f>
        <v>11.36</v>
      </c>
      <c r="V14" s="51">
        <f>IF([1]Data!AL8&gt;0,[1]Data!E8/[1]Data!AL8,0)</f>
        <v>3.0893742496471144</v>
      </c>
      <c r="W14" s="51">
        <f>IF([1]Data!AM8&gt;0,100*[1]Data!AN8/[1]Data!AM8,0)</f>
        <v>71.523178807947019</v>
      </c>
      <c r="X14" s="51">
        <f>IF([1]Data!AP8&gt;0,100*[1]Data!AO8/[1]Data!AP8,0)</f>
        <v>84.018344701607106</v>
      </c>
    </row>
    <row r="15" spans="1:25" x14ac:dyDescent="0.15">
      <c r="B15" s="43" t="str">
        <f>[1]Data!C9</f>
        <v>Gotlands län</v>
      </c>
      <c r="C15" s="44">
        <f>[1]Data!B9</f>
        <v>9</v>
      </c>
      <c r="D15" s="45">
        <f>[1]Data!D9/100</f>
        <v>1.57</v>
      </c>
      <c r="E15" s="54">
        <f>[1]Data!E9</f>
        <v>260829</v>
      </c>
      <c r="F15" s="54">
        <f>[1]Data!E9-[1]Data!F9</f>
        <v>-19030</v>
      </c>
      <c r="G15" s="45">
        <f>IF([1]Data!F9&gt;0,100*F15/[1]Data!F9,0)</f>
        <v>-6.7998527830085864</v>
      </c>
      <c r="H15" s="51">
        <f>[1]Data!H9/100</f>
        <v>87.19</v>
      </c>
      <c r="I15" s="51">
        <f>[1]Data!J9/100</f>
        <v>2.83</v>
      </c>
      <c r="J15" s="51">
        <f>[1]Data!L9/100</f>
        <v>1.61</v>
      </c>
      <c r="K15" s="51">
        <f>[1]Data!N9/100</f>
        <v>0.73</v>
      </c>
      <c r="L15" s="51">
        <f>[1]Data!P9/100</f>
        <v>5.0199999999999996</v>
      </c>
      <c r="M15" s="51">
        <f>[1]Data!R9/100</f>
        <v>0.16</v>
      </c>
      <c r="N15" s="51">
        <f>[1]Data!T9/100</f>
        <v>1.08</v>
      </c>
      <c r="O15" s="51">
        <f>[1]Data!V9/100</f>
        <v>0.18</v>
      </c>
      <c r="P15" s="51">
        <f>[1]Data!X9/100</f>
        <v>0.1</v>
      </c>
      <c r="Q15" s="51">
        <f>[1]Data!Z9/100</f>
        <v>1.1000000000000001</v>
      </c>
      <c r="R15" s="51">
        <f>[1]Data!AB9/100</f>
        <v>40.96</v>
      </c>
      <c r="S15" s="51">
        <f>[1]Data!AD9/100</f>
        <v>21.26</v>
      </c>
      <c r="T15" s="51">
        <f>[1]Data!AF9/100</f>
        <v>14.25</v>
      </c>
      <c r="U15" s="51">
        <f>[1]Data!AH9/100</f>
        <v>23.53</v>
      </c>
      <c r="V15" s="51">
        <f>IF([1]Data!AL9&gt;0,[1]Data!E9/[1]Data!AL9,0)</f>
        <v>2.8431947502670649</v>
      </c>
      <c r="W15" s="51">
        <f>IF([1]Data!AM9&gt;0,100*[1]Data!AN9/[1]Data!AM9,0)</f>
        <v>70.967741935483872</v>
      </c>
      <c r="X15" s="51">
        <f>IF([1]Data!AP9&gt;0,100*[1]Data!AO9/[1]Data!AP9,0)</f>
        <v>73.641691747188347</v>
      </c>
      <c r="Y15" s="45" t="s">
        <v>41</v>
      </c>
    </row>
    <row r="16" spans="1:25" x14ac:dyDescent="0.15">
      <c r="B16" s="43" t="str">
        <f>[1]Data!C10</f>
        <v>Blekinge län</v>
      </c>
      <c r="C16" s="44">
        <f>[1]Data!B10</f>
        <v>10</v>
      </c>
      <c r="D16" s="45">
        <f>[1]Data!D10/100</f>
        <v>2.82</v>
      </c>
      <c r="E16" s="54">
        <f>[1]Data!E10</f>
        <v>467286</v>
      </c>
      <c r="F16" s="54">
        <f>[1]Data!E10-[1]Data!F10</f>
        <v>6431</v>
      </c>
      <c r="G16" s="45">
        <f>IF([1]Data!F10&gt;0,100*F16/[1]Data!F10,0)</f>
        <v>1.3954497618556814</v>
      </c>
      <c r="H16" s="51">
        <f>[1]Data!H10/100</f>
        <v>80.489999999999995</v>
      </c>
      <c r="I16" s="51">
        <f>[1]Data!J10/100</f>
        <v>0.76</v>
      </c>
      <c r="J16" s="51">
        <f>[1]Data!L10/100</f>
        <v>3.13</v>
      </c>
      <c r="K16" s="51">
        <f>[1]Data!N10/100</f>
        <v>0.1</v>
      </c>
      <c r="L16" s="51">
        <f>[1]Data!P10/100</f>
        <v>11.3</v>
      </c>
      <c r="M16" s="51">
        <f>[1]Data!R10/100</f>
        <v>0.05</v>
      </c>
      <c r="N16" s="51">
        <f>[1]Data!T10/100</f>
        <v>2.25</v>
      </c>
      <c r="O16" s="51">
        <f>[1]Data!V10/100</f>
        <v>0.13</v>
      </c>
      <c r="P16" s="51">
        <f>[1]Data!X10/100</f>
        <v>0.3</v>
      </c>
      <c r="Q16" s="51">
        <f>[1]Data!Z10/100</f>
        <v>1.49</v>
      </c>
      <c r="R16" s="51">
        <f>[1]Data!AB10/100</f>
        <v>64.599999999999994</v>
      </c>
      <c r="S16" s="51">
        <f>[1]Data!AD10/100</f>
        <v>18.25</v>
      </c>
      <c r="T16" s="51">
        <f>[1]Data!AF10/100</f>
        <v>6.11</v>
      </c>
      <c r="U16" s="51">
        <f>[1]Data!AH10/100</f>
        <v>11.04</v>
      </c>
      <c r="V16" s="51">
        <f>IF([1]Data!AL10&gt;0,[1]Data!E10/[1]Data!AL10,0)</f>
        <v>2.7058298976235697</v>
      </c>
      <c r="W16" s="51">
        <f>IF([1]Data!AM10&gt;0,100*[1]Data!AN10/[1]Data!AM10,0)</f>
        <v>74.489795918367349</v>
      </c>
      <c r="X16" s="51">
        <f>IF([1]Data!AP10&gt;0,100*[1]Data!AO10/[1]Data!AP10,0)</f>
        <v>82.081703749958919</v>
      </c>
      <c r="Y16" s="45" t="s">
        <v>41</v>
      </c>
    </row>
    <row r="17" spans="1:27" x14ac:dyDescent="0.15">
      <c r="B17" s="43" t="str">
        <f>[1]Data!C11</f>
        <v>Skåne län</v>
      </c>
      <c r="C17" s="44">
        <f>[1]Data!B11</f>
        <v>12</v>
      </c>
      <c r="D17" s="45">
        <f>[1]Data!D11/100</f>
        <v>9.17</v>
      </c>
      <c r="E17" s="54">
        <f>[1]Data!E11</f>
        <v>1522227</v>
      </c>
      <c r="F17" s="54">
        <f>[1]Data!E11-[1]Data!F11</f>
        <v>-60577</v>
      </c>
      <c r="G17" s="45">
        <f>IF([1]Data!F11&gt;0,100*F17/[1]Data!F11,0)</f>
        <v>-3.8271952812856171</v>
      </c>
      <c r="H17" s="51">
        <f>[1]Data!H11/100</f>
        <v>76.67</v>
      </c>
      <c r="I17" s="51">
        <f>[1]Data!J11/100</f>
        <v>1.05</v>
      </c>
      <c r="J17" s="51">
        <f>[1]Data!L11/100</f>
        <v>2.83</v>
      </c>
      <c r="K17" s="51">
        <f>[1]Data!N11/100</f>
        <v>0.16</v>
      </c>
      <c r="L17" s="51">
        <f>[1]Data!P11/100</f>
        <v>12.96</v>
      </c>
      <c r="M17" s="51">
        <f>[1]Data!R11/100</f>
        <v>0.23</v>
      </c>
      <c r="N17" s="51">
        <f>[1]Data!T11/100</f>
        <v>2.68</v>
      </c>
      <c r="O17" s="51">
        <f>[1]Data!V11/100</f>
        <v>0.31</v>
      </c>
      <c r="P17" s="51">
        <f>[1]Data!X11/100</f>
        <v>0.22</v>
      </c>
      <c r="Q17" s="51">
        <f>[1]Data!Z11/100</f>
        <v>2.89</v>
      </c>
      <c r="R17" s="51">
        <f>[1]Data!AB11/100</f>
        <v>74.17</v>
      </c>
      <c r="S17" s="51">
        <f>[1]Data!AD11/100</f>
        <v>11.46</v>
      </c>
      <c r="T17" s="51">
        <f>[1]Data!AF11/100</f>
        <v>5.58</v>
      </c>
      <c r="U17" s="51">
        <f>[1]Data!AH11/100</f>
        <v>8.7899999999999991</v>
      </c>
      <c r="V17" s="51">
        <f>IF([1]Data!AL11&gt;0,[1]Data!E11/[1]Data!AL11,0)</f>
        <v>2.4656640264347152</v>
      </c>
      <c r="W17" s="51">
        <f>IF([1]Data!AM11&gt;0,100*[1]Data!AN11/[1]Data!AM11,0)</f>
        <v>81.381957773512482</v>
      </c>
      <c r="X17" s="51">
        <f>IF([1]Data!AP11&gt;0,100*[1]Data!AO11/[1]Data!AP11,0)</f>
        <v>92.073821692220335</v>
      </c>
    </row>
    <row r="18" spans="1:27" x14ac:dyDescent="0.15">
      <c r="B18" s="43" t="str">
        <f>[1]Data!C12</f>
        <v>Hallands län</v>
      </c>
      <c r="C18" s="44">
        <f>[1]Data!B12</f>
        <v>13</v>
      </c>
      <c r="D18" s="45">
        <f>[1]Data!D12/100</f>
        <v>9.2799999999999994</v>
      </c>
      <c r="E18" s="54">
        <f>[1]Data!E12</f>
        <v>1539117</v>
      </c>
      <c r="F18" s="54">
        <f>[1]Data!E12-[1]Data!F12</f>
        <v>-121658</v>
      </c>
      <c r="G18" s="45">
        <f>IF([1]Data!F12&gt;0,100*F18/[1]Data!F12,0)</f>
        <v>-7.3253752013367253</v>
      </c>
      <c r="H18" s="51">
        <f>[1]Data!H12/100</f>
        <v>89.75</v>
      </c>
      <c r="I18" s="51">
        <f>[1]Data!J12/100</f>
        <v>3.53</v>
      </c>
      <c r="J18" s="51">
        <f>[1]Data!L12/100</f>
        <v>0.85</v>
      </c>
      <c r="K18" s="51">
        <f>[1]Data!N12/100</f>
        <v>0.11</v>
      </c>
      <c r="L18" s="51">
        <f>[1]Data!P12/100</f>
        <v>3.85</v>
      </c>
      <c r="M18" s="51">
        <f>[1]Data!R12/100</f>
        <v>0.09</v>
      </c>
      <c r="N18" s="51">
        <f>[1]Data!T12/100</f>
        <v>0.96</v>
      </c>
      <c r="O18" s="51">
        <f>[1]Data!V12/100</f>
        <v>0.12</v>
      </c>
      <c r="P18" s="51">
        <f>[1]Data!X12/100</f>
        <v>0.03</v>
      </c>
      <c r="Q18" s="51">
        <f>[1]Data!Z12/100</f>
        <v>0.72</v>
      </c>
      <c r="R18" s="51">
        <f>[1]Data!AB12/100</f>
        <v>67.36</v>
      </c>
      <c r="S18" s="51">
        <f>[1]Data!AD12/100</f>
        <v>10.43</v>
      </c>
      <c r="T18" s="51">
        <f>[1]Data!AF12/100</f>
        <v>2.8</v>
      </c>
      <c r="U18" s="51">
        <f>[1]Data!AH12/100</f>
        <v>19.41</v>
      </c>
      <c r="V18" s="51">
        <f>IF([1]Data!AL12&gt;0,[1]Data!E12/[1]Data!AL12,0)</f>
        <v>2.6864806462423547</v>
      </c>
      <c r="W18" s="51">
        <f>IF([1]Data!AM12&gt;0,100*[1]Data!AN12/[1]Data!AM12,0)</f>
        <v>90.425531914893611</v>
      </c>
      <c r="X18" s="51">
        <f>IF([1]Data!AP12&gt;0,100*[1]Data!AO12/[1]Data!AP12,0)</f>
        <v>96.069973379692513</v>
      </c>
    </row>
    <row r="19" spans="1:27" x14ac:dyDescent="0.15">
      <c r="B19" s="43" t="str">
        <f>[1]Data!C13</f>
        <v>Västra Götalands län</v>
      </c>
      <c r="C19" s="44">
        <f>[1]Data!B13</f>
        <v>14</v>
      </c>
      <c r="D19" s="45">
        <f>[1]Data!D13/100</f>
        <v>19.7</v>
      </c>
      <c r="E19" s="54">
        <f>[1]Data!E13</f>
        <v>3268013</v>
      </c>
      <c r="F19" s="54">
        <f>[1]Data!E13-[1]Data!F13</f>
        <v>-86963</v>
      </c>
      <c r="G19" s="45">
        <f>IF([1]Data!F13&gt;0,100*F19/[1]Data!F13,0)</f>
        <v>-2.592060271071984</v>
      </c>
      <c r="H19" s="51">
        <f>[1]Data!H13/100</f>
        <v>70.13</v>
      </c>
      <c r="I19" s="51">
        <f>[1]Data!J13/100</f>
        <v>18.86</v>
      </c>
      <c r="J19" s="51">
        <f>[1]Data!L13/100</f>
        <v>1.03</v>
      </c>
      <c r="K19" s="51">
        <f>[1]Data!N13/100</f>
        <v>0.09</v>
      </c>
      <c r="L19" s="51">
        <f>[1]Data!P13/100</f>
        <v>5.63</v>
      </c>
      <c r="M19" s="51">
        <f>[1]Data!R13/100</f>
        <v>0.14000000000000001</v>
      </c>
      <c r="N19" s="51">
        <f>[1]Data!T13/100</f>
        <v>1.8</v>
      </c>
      <c r="O19" s="51">
        <f>[1]Data!V13/100</f>
        <v>0.26</v>
      </c>
      <c r="P19" s="51">
        <f>[1]Data!X13/100</f>
        <v>0.51</v>
      </c>
      <c r="Q19" s="51">
        <f>[1]Data!Z13/100</f>
        <v>1.54</v>
      </c>
      <c r="R19" s="51">
        <f>[1]Data!AB13/100</f>
        <v>65.989999999999995</v>
      </c>
      <c r="S19" s="51">
        <f>[1]Data!AD13/100</f>
        <v>13.65</v>
      </c>
      <c r="T19" s="51">
        <f>[1]Data!AF13/100</f>
        <v>4.17</v>
      </c>
      <c r="U19" s="51">
        <f>[1]Data!AH13/100</f>
        <v>16.190000000000001</v>
      </c>
      <c r="V19" s="51">
        <f>IF([1]Data!AL13&gt;0,[1]Data!E13/[1]Data!AL13,0)</f>
        <v>2.5389527250126247</v>
      </c>
      <c r="W19" s="51">
        <f>IF([1]Data!AM13&gt;0,100*[1]Data!AN13/[1]Data!AM13,0)</f>
        <v>83.867735470941881</v>
      </c>
      <c r="X19" s="51">
        <f>IF([1]Data!AP13&gt;0,100*[1]Data!AO13/[1]Data!AP13,0)</f>
        <v>91.519058782669092</v>
      </c>
    </row>
    <row r="20" spans="1:27" x14ac:dyDescent="0.15">
      <c r="B20" s="43" t="str">
        <f>[1]Data!C14</f>
        <v>Värmlands län</v>
      </c>
      <c r="C20" s="44">
        <f>[1]Data!B14</f>
        <v>17</v>
      </c>
      <c r="D20" s="45">
        <f>[1]Data!D14/100</f>
        <v>4.9400000000000004</v>
      </c>
      <c r="E20" s="54">
        <f>[1]Data!E14</f>
        <v>819228</v>
      </c>
      <c r="F20" s="54">
        <f>[1]Data!E14-[1]Data!F14</f>
        <v>-74067</v>
      </c>
      <c r="G20" s="45">
        <f>IF([1]Data!F14&gt;0,100*F20/[1]Data!F14,0)</f>
        <v>-8.2914378788642047</v>
      </c>
      <c r="H20" s="51">
        <f>[1]Data!H14/100</f>
        <v>47.53</v>
      </c>
      <c r="I20" s="51">
        <f>[1]Data!J14/100</f>
        <v>33.4</v>
      </c>
      <c r="J20" s="51">
        <f>[1]Data!L14/100</f>
        <v>1.08</v>
      </c>
      <c r="K20" s="51">
        <f>[1]Data!N14/100</f>
        <v>0.38</v>
      </c>
      <c r="L20" s="51">
        <f>[1]Data!P14/100</f>
        <v>8.6300000000000008</v>
      </c>
      <c r="M20" s="51">
        <f>[1]Data!R14/100</f>
        <v>0.16</v>
      </c>
      <c r="N20" s="51">
        <f>[1]Data!T14/100</f>
        <v>5.38</v>
      </c>
      <c r="O20" s="51">
        <f>[1]Data!V14/100</f>
        <v>0.24</v>
      </c>
      <c r="P20" s="51">
        <f>[1]Data!X14/100</f>
        <v>0.33</v>
      </c>
      <c r="Q20" s="51">
        <f>[1]Data!Z14/100</f>
        <v>2.86</v>
      </c>
      <c r="R20" s="51">
        <f>[1]Data!AB14/100</f>
        <v>62.6</v>
      </c>
      <c r="S20" s="51">
        <f>[1]Data!AD14/100</f>
        <v>15.81</v>
      </c>
      <c r="T20" s="51">
        <f>[1]Data!AF14/100</f>
        <v>3.84</v>
      </c>
      <c r="U20" s="51">
        <f>[1]Data!AH14/100</f>
        <v>17.739999999999998</v>
      </c>
      <c r="V20" s="51">
        <f>IF([1]Data!AL14&gt;0,[1]Data!E14/[1]Data!AL14,0)</f>
        <v>2.4882017950158697</v>
      </c>
      <c r="W20" s="51">
        <f>IF([1]Data!AM14&gt;0,100*[1]Data!AN14/[1]Data!AM14,0)</f>
        <v>70.786516853932582</v>
      </c>
      <c r="X20" s="51">
        <f>IF([1]Data!AP14&gt;0,100*[1]Data!AO14/[1]Data!AP14,0)</f>
        <v>86.190067484559336</v>
      </c>
    </row>
    <row r="21" spans="1:27" x14ac:dyDescent="0.15">
      <c r="B21" s="43" t="str">
        <f>[1]Data!C15</f>
        <v>Örebro län</v>
      </c>
      <c r="C21" s="44">
        <f>[1]Data!B15</f>
        <v>18</v>
      </c>
      <c r="D21" s="45">
        <f>[1]Data!D15/100</f>
        <v>2.5099999999999998</v>
      </c>
      <c r="E21" s="54">
        <f>[1]Data!E15</f>
        <v>417204</v>
      </c>
      <c r="F21" s="54">
        <f>[1]Data!E15-[1]Data!F15</f>
        <v>-50827</v>
      </c>
      <c r="G21" s="45">
        <f>IF([1]Data!F15&gt;0,100*F21/[1]Data!F15,0)</f>
        <v>-10.859750743006339</v>
      </c>
      <c r="H21" s="51">
        <f>[1]Data!H15/100</f>
        <v>74.89</v>
      </c>
      <c r="I21" s="51">
        <f>[1]Data!J15/100</f>
        <v>11.75</v>
      </c>
      <c r="J21" s="51">
        <f>[1]Data!L15/100</f>
        <v>0.44</v>
      </c>
      <c r="K21" s="51">
        <f>[1]Data!N15/100</f>
        <v>0.41</v>
      </c>
      <c r="L21" s="51">
        <f>[1]Data!P15/100</f>
        <v>6.46</v>
      </c>
      <c r="M21" s="51">
        <f>[1]Data!R15/100</f>
        <v>0.15</v>
      </c>
      <c r="N21" s="51">
        <f>[1]Data!T15/100</f>
        <v>3.8</v>
      </c>
      <c r="O21" s="51">
        <f>[1]Data!V15/100</f>
        <v>0.15</v>
      </c>
      <c r="P21" s="51">
        <f>[1]Data!X15/100</f>
        <v>0.04</v>
      </c>
      <c r="Q21" s="51">
        <f>[1]Data!Z15/100</f>
        <v>1.92</v>
      </c>
      <c r="R21" s="51">
        <f>[1]Data!AB15/100</f>
        <v>62.59</v>
      </c>
      <c r="S21" s="51">
        <f>[1]Data!AD15/100</f>
        <v>16.93</v>
      </c>
      <c r="T21" s="51">
        <f>[1]Data!AF15/100</f>
        <v>6.21</v>
      </c>
      <c r="U21" s="51">
        <f>[1]Data!AH15/100</f>
        <v>14.26</v>
      </c>
      <c r="V21" s="51">
        <f>IF([1]Data!AL15&gt;0,[1]Data!E15/[1]Data!AL15,0)</f>
        <v>2.7164902136969178</v>
      </c>
      <c r="W21" s="51">
        <f>IF([1]Data!AM15&gt;0,100*[1]Data!AN15/[1]Data!AM15,0)</f>
        <v>76.165803108808291</v>
      </c>
      <c r="X21" s="51">
        <f>IF([1]Data!AP15&gt;0,100*[1]Data!AO15/[1]Data!AP15,0)</f>
        <v>91.357109411581078</v>
      </c>
    </row>
    <row r="22" spans="1:27" x14ac:dyDescent="0.15">
      <c r="B22" s="43" t="str">
        <f>[1]Data!C16</f>
        <v>Västmanlands län</v>
      </c>
      <c r="C22" s="44">
        <f>[1]Data!B16</f>
        <v>19</v>
      </c>
      <c r="D22" s="45">
        <f>[1]Data!D16/100</f>
        <v>1.4</v>
      </c>
      <c r="E22" s="54">
        <f>[1]Data!E16</f>
        <v>232960</v>
      </c>
      <c r="F22" s="54">
        <f>[1]Data!E16-[1]Data!F16</f>
        <v>-25918</v>
      </c>
      <c r="G22" s="45">
        <f>IF([1]Data!F16&gt;0,100*F22/[1]Data!F16,0)</f>
        <v>-10.01166572671297</v>
      </c>
      <c r="H22" s="51">
        <f>[1]Data!H16/100</f>
        <v>94.98</v>
      </c>
      <c r="I22" s="51">
        <f>[1]Data!J16/100</f>
        <v>1.19</v>
      </c>
      <c r="J22" s="51">
        <f>[1]Data!L16/100</f>
        <v>0.27</v>
      </c>
      <c r="K22" s="51">
        <f>[1]Data!N16/100</f>
        <v>0.31</v>
      </c>
      <c r="L22" s="51">
        <f>[1]Data!P16/100</f>
        <v>1.25</v>
      </c>
      <c r="M22" s="51">
        <f>[1]Data!R16/100</f>
        <v>0.05</v>
      </c>
      <c r="N22" s="51">
        <f>[1]Data!T16/100</f>
        <v>0.92</v>
      </c>
      <c r="O22" s="51">
        <f>[1]Data!V16/100</f>
        <v>0.03</v>
      </c>
      <c r="P22" s="51">
        <f>[1]Data!X16/100</f>
        <v>0.01</v>
      </c>
      <c r="Q22" s="51">
        <f>[1]Data!Z16/100</f>
        <v>0.99</v>
      </c>
      <c r="R22" s="51">
        <f>[1]Data!AB16/100</f>
        <v>74.27</v>
      </c>
      <c r="S22" s="51">
        <f>[1]Data!AD16/100</f>
        <v>10.83</v>
      </c>
      <c r="T22" s="51">
        <f>[1]Data!AF16/100</f>
        <v>2.15</v>
      </c>
      <c r="U22" s="51">
        <f>[1]Data!AH16/100</f>
        <v>12.75</v>
      </c>
      <c r="V22" s="51">
        <f>IF([1]Data!AL16&gt;0,[1]Data!E16/[1]Data!AL16,0)</f>
        <v>2.7076093399504875</v>
      </c>
      <c r="W22" s="51">
        <f>IF([1]Data!AM16&gt;0,100*[1]Data!AN16/[1]Data!AM16,0)</f>
        <v>82.258064516129039</v>
      </c>
      <c r="X22" s="51">
        <f>IF([1]Data!AP16&gt;0,100*[1]Data!AO16/[1]Data!AP16,0)</f>
        <v>77.258976719715903</v>
      </c>
    </row>
    <row r="23" spans="1:27" x14ac:dyDescent="0.15">
      <c r="B23" s="43" t="str">
        <f>[1]Data!C17</f>
        <v>Dalarnas län</v>
      </c>
      <c r="C23" s="44">
        <f>[1]Data!B17</f>
        <v>20</v>
      </c>
      <c r="D23" s="45">
        <f>[1]Data!D17/100</f>
        <v>6.51</v>
      </c>
      <c r="E23" s="54">
        <f>[1]Data!E17</f>
        <v>1080208</v>
      </c>
      <c r="F23" s="54">
        <f>[1]Data!E17-[1]Data!F17</f>
        <v>-116104</v>
      </c>
      <c r="G23" s="45">
        <f>IF([1]Data!F17&gt;0,100*F23/[1]Data!F17,0)</f>
        <v>-9.7051605266853471</v>
      </c>
      <c r="H23" s="51">
        <f>[1]Data!H17/100</f>
        <v>83.35</v>
      </c>
      <c r="I23" s="51">
        <f>[1]Data!J17/100</f>
        <v>8.4700000000000006</v>
      </c>
      <c r="J23" s="51">
        <f>[1]Data!L17/100</f>
        <v>0.48</v>
      </c>
      <c r="K23" s="51">
        <f>[1]Data!N17/100</f>
        <v>0.16</v>
      </c>
      <c r="L23" s="51">
        <f>[1]Data!P17/100</f>
        <v>3.46</v>
      </c>
      <c r="M23" s="51">
        <f>[1]Data!R17/100</f>
        <v>0.09</v>
      </c>
      <c r="N23" s="51">
        <f>[1]Data!T17/100</f>
        <v>2.58</v>
      </c>
      <c r="O23" s="51">
        <f>[1]Data!V17/100</f>
        <v>0.18</v>
      </c>
      <c r="P23" s="51">
        <f>[1]Data!X17/100</f>
        <v>0.06</v>
      </c>
      <c r="Q23" s="51">
        <f>[1]Data!Z17/100</f>
        <v>1.17</v>
      </c>
      <c r="R23" s="51">
        <f>[1]Data!AB17/100</f>
        <v>75.39</v>
      </c>
      <c r="S23" s="51">
        <f>[1]Data!AD17/100</f>
        <v>5.75</v>
      </c>
      <c r="T23" s="51">
        <f>[1]Data!AF17/100</f>
        <v>2.11</v>
      </c>
      <c r="U23" s="51">
        <f>[1]Data!AH17/100</f>
        <v>16.739999999999998</v>
      </c>
      <c r="V23" s="51">
        <f>IF([1]Data!AL17&gt;0,[1]Data!E17/[1]Data!AL17,0)</f>
        <v>2.7581867903185859</v>
      </c>
      <c r="W23" s="51">
        <f>IF([1]Data!AM17&gt;0,100*[1]Data!AN17/[1]Data!AM17,0)</f>
        <v>63.865546218487395</v>
      </c>
      <c r="X23" s="51">
        <f>IF([1]Data!AP17&gt;0,100*[1]Data!AO17/[1]Data!AP17,0)</f>
        <v>87.238627563217619</v>
      </c>
    </row>
    <row r="24" spans="1:27" x14ac:dyDescent="0.15">
      <c r="B24" s="43" t="str">
        <f>[1]Data!C18</f>
        <v>Gävleborgs län</v>
      </c>
      <c r="C24" s="44">
        <f>[1]Data!B18</f>
        <v>21</v>
      </c>
      <c r="D24" s="45">
        <f>[1]Data!D18/100</f>
        <v>2.06</v>
      </c>
      <c r="E24" s="54">
        <f>[1]Data!E18</f>
        <v>341962</v>
      </c>
      <c r="F24" s="54">
        <f>[1]Data!E18-[1]Data!F18</f>
        <v>-48892</v>
      </c>
      <c r="G24" s="45">
        <f>IF([1]Data!F18&gt;0,100*F24/[1]Data!F18,0)</f>
        <v>-12.509018712869768</v>
      </c>
      <c r="H24" s="51">
        <f>[1]Data!H18/100</f>
        <v>87.24</v>
      </c>
      <c r="I24" s="51">
        <f>[1]Data!J18/100</f>
        <v>3.73</v>
      </c>
      <c r="J24" s="51">
        <f>[1]Data!L18/100</f>
        <v>0.36</v>
      </c>
      <c r="K24" s="51">
        <f>[1]Data!N18/100</f>
        <v>0.39</v>
      </c>
      <c r="L24" s="51">
        <f>[1]Data!P18/100</f>
        <v>4.5999999999999996</v>
      </c>
      <c r="M24" s="51">
        <f>[1]Data!R18/100</f>
        <v>0.06</v>
      </c>
      <c r="N24" s="51">
        <f>[1]Data!T18/100</f>
        <v>1.7</v>
      </c>
      <c r="O24" s="51">
        <f>[1]Data!V18/100</f>
        <v>0.13</v>
      </c>
      <c r="P24" s="51">
        <f>[1]Data!X18/100</f>
        <v>0.08</v>
      </c>
      <c r="Q24" s="51">
        <f>[1]Data!Z18/100</f>
        <v>1.72</v>
      </c>
      <c r="R24" s="51">
        <f>[1]Data!AB18/100</f>
        <v>53.68</v>
      </c>
      <c r="S24" s="51">
        <f>[1]Data!AD18/100</f>
        <v>26.59</v>
      </c>
      <c r="T24" s="51">
        <f>[1]Data!AF18/100</f>
        <v>7.69</v>
      </c>
      <c r="U24" s="51">
        <f>[1]Data!AH18/100</f>
        <v>12.04</v>
      </c>
      <c r="V24" s="51">
        <f>IF([1]Data!AL18&gt;0,[1]Data!E18/[1]Data!AL18,0)</f>
        <v>2.4021776544554108</v>
      </c>
      <c r="W24" s="51">
        <f>IF([1]Data!AM18&gt;0,100*[1]Data!AN18/[1]Data!AM18,0)</f>
        <v>76.271186440677965</v>
      </c>
      <c r="X24" s="51">
        <f>IF([1]Data!AP18&gt;0,100*[1]Data!AO18/[1]Data!AP18,0)</f>
        <v>75.789305411238104</v>
      </c>
    </row>
    <row r="25" spans="1:27" x14ac:dyDescent="0.15">
      <c r="B25" s="43" t="str">
        <f>[1]Data!C19</f>
        <v>Västernorrlands län</v>
      </c>
      <c r="C25" s="44">
        <f>[1]Data!B19</f>
        <v>22</v>
      </c>
      <c r="D25" s="45">
        <f>[1]Data!D19/100</f>
        <v>2</v>
      </c>
      <c r="E25" s="54">
        <f>[1]Data!E19</f>
        <v>332255</v>
      </c>
      <c r="F25" s="54">
        <f>[1]Data!E19-[1]Data!F19</f>
        <v>-16294</v>
      </c>
      <c r="G25" s="45">
        <f>IF([1]Data!F19&gt;0,100*F25/[1]Data!F19,0)</f>
        <v>-4.6748089938573916</v>
      </c>
      <c r="H25" s="51">
        <f>[1]Data!H19/100</f>
        <v>81.489999999999995</v>
      </c>
      <c r="I25" s="51">
        <f>[1]Data!J19/100</f>
        <v>8.39</v>
      </c>
      <c r="J25" s="51">
        <f>[1]Data!L19/100</f>
        <v>0.42</v>
      </c>
      <c r="K25" s="51">
        <f>[1]Data!N19/100</f>
        <v>0.82</v>
      </c>
      <c r="L25" s="51">
        <f>[1]Data!P19/100</f>
        <v>4.95</v>
      </c>
      <c r="M25" s="51">
        <f>[1]Data!R19/100</f>
        <v>0.18</v>
      </c>
      <c r="N25" s="51">
        <f>[1]Data!T19/100</f>
        <v>1.55</v>
      </c>
      <c r="O25" s="51">
        <f>[1]Data!V19/100</f>
        <v>0.3</v>
      </c>
      <c r="P25" s="51">
        <f>[1]Data!X19/100</f>
        <v>0.16</v>
      </c>
      <c r="Q25" s="51">
        <f>[1]Data!Z19/100</f>
        <v>1.74</v>
      </c>
      <c r="R25" s="51">
        <f>[1]Data!AB19/100</f>
        <v>54.23</v>
      </c>
      <c r="S25" s="51">
        <f>[1]Data!AD19/100</f>
        <v>20.25</v>
      </c>
      <c r="T25" s="51">
        <f>[1]Data!AF19/100</f>
        <v>3.67</v>
      </c>
      <c r="U25" s="51">
        <f>[1]Data!AH19/100</f>
        <v>21.86</v>
      </c>
      <c r="V25" s="51">
        <f>IF([1]Data!AL19&gt;0,[1]Data!E19/[1]Data!AL19,0)</f>
        <v>2.3997327651583547</v>
      </c>
      <c r="W25" s="51">
        <f>IF([1]Data!AM19&gt;0,100*[1]Data!AN19/[1]Data!AM19,0)</f>
        <v>46.867167919799499</v>
      </c>
      <c r="X25" s="51">
        <f>IF([1]Data!AP19&gt;0,100*[1]Data!AO19/[1]Data!AP19,0)</f>
        <v>60.84466714387974</v>
      </c>
    </row>
    <row r="26" spans="1:27" x14ac:dyDescent="0.15">
      <c r="B26" s="43" t="str">
        <f>[1]Data!C20</f>
        <v>Jämtlands län</v>
      </c>
      <c r="C26" s="44">
        <f>[1]Data!B20</f>
        <v>23</v>
      </c>
      <c r="D26" s="45">
        <f>[1]Data!D20/100</f>
        <v>3.2</v>
      </c>
      <c r="E26" s="54">
        <f>[1]Data!E20</f>
        <v>531593</v>
      </c>
      <c r="F26" s="54">
        <f>[1]Data!E20-[1]Data!F20</f>
        <v>-35454</v>
      </c>
      <c r="G26" s="45">
        <f>IF([1]Data!F20&gt;0,100*F26/[1]Data!F20,0)</f>
        <v>-6.2523917770484632</v>
      </c>
      <c r="H26" s="51">
        <f>[1]Data!H20/100</f>
        <v>68.900000000000006</v>
      </c>
      <c r="I26" s="51">
        <f>[1]Data!J20/100</f>
        <v>19.16</v>
      </c>
      <c r="J26" s="51">
        <f>[1]Data!L20/100</f>
        <v>0.46</v>
      </c>
      <c r="K26" s="51">
        <f>[1]Data!N20/100</f>
        <v>0.28999999999999998</v>
      </c>
      <c r="L26" s="51">
        <f>[1]Data!P20/100</f>
        <v>5.03</v>
      </c>
      <c r="M26" s="51">
        <f>[1]Data!R20/100</f>
        <v>0.12</v>
      </c>
      <c r="N26" s="51">
        <f>[1]Data!T20/100</f>
        <v>2.88</v>
      </c>
      <c r="O26" s="51">
        <f>[1]Data!V20/100</f>
        <v>0.19</v>
      </c>
      <c r="P26" s="51">
        <f>[1]Data!X20/100</f>
        <v>0.28999999999999998</v>
      </c>
      <c r="Q26" s="51">
        <f>[1]Data!Z20/100</f>
        <v>2.67</v>
      </c>
      <c r="R26" s="51">
        <f>[1]Data!AB20/100</f>
        <v>61.75</v>
      </c>
      <c r="S26" s="51">
        <f>[1]Data!AD20/100</f>
        <v>14.42</v>
      </c>
      <c r="T26" s="51">
        <f>[1]Data!AF20/100</f>
        <v>2.92</v>
      </c>
      <c r="U26" s="51">
        <f>[1]Data!AH20/100</f>
        <v>20.91</v>
      </c>
      <c r="V26" s="51">
        <f>IF([1]Data!AL20&gt;0,[1]Data!E20/[1]Data!AL20,0)</f>
        <v>2.4760842326879096</v>
      </c>
      <c r="W26" s="51">
        <f>IF([1]Data!AM20&gt;0,100*[1]Data!AN20/[1]Data!AM20,0)</f>
        <v>57.387862796833772</v>
      </c>
      <c r="X26" s="51">
        <f>IF([1]Data!AP20&gt;0,100*[1]Data!AO20/[1]Data!AP20,0)</f>
        <v>72.036098664098162</v>
      </c>
    </row>
    <row r="27" spans="1:27" x14ac:dyDescent="0.15">
      <c r="B27" s="43" t="str">
        <f>[1]Data!C21</f>
        <v>Västerbottens län</v>
      </c>
      <c r="C27" s="44">
        <f>[1]Data!B21</f>
        <v>24</v>
      </c>
      <c r="D27" s="45">
        <f>[1]Data!D21/100</f>
        <v>3.77</v>
      </c>
      <c r="E27" s="54">
        <f>[1]Data!E21</f>
        <v>624879</v>
      </c>
      <c r="F27" s="54">
        <f>[1]Data!E21-[1]Data!F21</f>
        <v>-24658</v>
      </c>
      <c r="G27" s="45">
        <f>IF([1]Data!F21&gt;0,100*F27/[1]Data!F21,0)</f>
        <v>-3.7962425543117635</v>
      </c>
      <c r="H27" s="51">
        <f>[1]Data!H21/100</f>
        <v>62</v>
      </c>
      <c r="I27" s="51">
        <f>[1]Data!J21/100</f>
        <v>27.35</v>
      </c>
      <c r="J27" s="51">
        <f>[1]Data!L21/100</f>
        <v>0.28000000000000003</v>
      </c>
      <c r="K27" s="51">
        <f>[1]Data!N21/100</f>
        <v>1.66</v>
      </c>
      <c r="L27" s="51">
        <f>[1]Data!P21/100</f>
        <v>4.2300000000000004</v>
      </c>
      <c r="M27" s="51">
        <f>[1]Data!R21/100</f>
        <v>0.13</v>
      </c>
      <c r="N27" s="51">
        <f>[1]Data!T21/100</f>
        <v>1.22</v>
      </c>
      <c r="O27" s="51">
        <f>[1]Data!V21/100</f>
        <v>0.32</v>
      </c>
      <c r="P27" s="51">
        <f>[1]Data!X21/100</f>
        <v>0.41</v>
      </c>
      <c r="Q27" s="51">
        <f>[1]Data!Z21/100</f>
        <v>2.39</v>
      </c>
      <c r="R27" s="51">
        <f>[1]Data!AB21/100</f>
        <v>60.95</v>
      </c>
      <c r="S27" s="51">
        <f>[1]Data!AD21/100</f>
        <v>11.96</v>
      </c>
      <c r="T27" s="51">
        <f>[1]Data!AF21/100</f>
        <v>2.17</v>
      </c>
      <c r="U27" s="51">
        <f>[1]Data!AH21/100</f>
        <v>24.92</v>
      </c>
      <c r="V27" s="51">
        <f>IF([1]Data!AL21&gt;0,[1]Data!E21/[1]Data!AL21,0)</f>
        <v>2.6850877871451777</v>
      </c>
      <c r="W27" s="51">
        <f>IF([1]Data!AM21&gt;0,100*[1]Data!AN21/[1]Data!AM21,0)</f>
        <v>72.172351885098749</v>
      </c>
      <c r="X27" s="51">
        <f>IF([1]Data!AP21&gt;0,100*[1]Data!AO21/[1]Data!AP21,0)</f>
        <v>82.094264035298238</v>
      </c>
    </row>
    <row r="28" spans="1:27" x14ac:dyDescent="0.15">
      <c r="B28" s="43" t="str">
        <f>[1]Data!C22</f>
        <v>Norrbottens län</v>
      </c>
      <c r="C28" s="44">
        <f>[1]Data!B22</f>
        <v>25</v>
      </c>
      <c r="D28" s="45">
        <f>[1]Data!D22/100</f>
        <v>4.92</v>
      </c>
      <c r="E28" s="54">
        <f>[1]Data!E22</f>
        <v>815891</v>
      </c>
      <c r="F28" s="54">
        <f>[1]Data!E22-[1]Data!F22</f>
        <v>31631</v>
      </c>
      <c r="G28" s="45">
        <f>IF([1]Data!F22&gt;0,100*F28/[1]Data!F22,0)</f>
        <v>4.0332287761711676</v>
      </c>
      <c r="H28" s="51">
        <f>[1]Data!H22/100</f>
        <v>58.78</v>
      </c>
      <c r="I28" s="51">
        <f>[1]Data!J22/100</f>
        <v>30.83</v>
      </c>
      <c r="J28" s="51">
        <f>[1]Data!L22/100</f>
        <v>0.3</v>
      </c>
      <c r="K28" s="51">
        <f>[1]Data!N22/100</f>
        <v>2.2400000000000002</v>
      </c>
      <c r="L28" s="51">
        <f>[1]Data!P22/100</f>
        <v>3.94</v>
      </c>
      <c r="M28" s="51">
        <f>[1]Data!R22/100</f>
        <v>0.2</v>
      </c>
      <c r="N28" s="51">
        <f>[1]Data!T22/100</f>
        <v>1.1399999999999999</v>
      </c>
      <c r="O28" s="51">
        <f>[1]Data!V22/100</f>
        <v>0.5</v>
      </c>
      <c r="P28" s="51">
        <f>[1]Data!X22/100</f>
        <v>0.12</v>
      </c>
      <c r="Q28" s="51">
        <f>[1]Data!Z22/100</f>
        <v>1.95</v>
      </c>
      <c r="R28" s="51">
        <f>[1]Data!AB22/100</f>
        <v>71.17</v>
      </c>
      <c r="S28" s="51">
        <f>[1]Data!AD22/100</f>
        <v>15.79</v>
      </c>
      <c r="T28" s="51">
        <f>[1]Data!AF22/100</f>
        <v>1.73</v>
      </c>
      <c r="U28" s="51">
        <f>[1]Data!AH22/100</f>
        <v>11.31</v>
      </c>
      <c r="V28" s="51">
        <f>IF([1]Data!AL22&gt;0,[1]Data!E22/[1]Data!AL22,0)</f>
        <v>2.7670453774672725</v>
      </c>
      <c r="W28" s="51">
        <f>IF([1]Data!AM22&gt;0,100*[1]Data!AN22/[1]Data!AM22,0)</f>
        <v>59.082217973231359</v>
      </c>
      <c r="X28" s="51">
        <f>IF([1]Data!AP22&gt;0,100*[1]Data!AO22/[1]Data!AP22,0)</f>
        <v>71.226115772403588</v>
      </c>
    </row>
    <row r="29" spans="1:27" s="52" customFormat="1" x14ac:dyDescent="0.15">
      <c r="A29" s="53"/>
      <c r="B29" s="43" t="str">
        <f>[1]Data!C23</f>
        <v>Totalt</v>
      </c>
      <c r="C29" s="44">
        <f>[1]Data!B23</f>
        <v>0</v>
      </c>
      <c r="D29" s="45">
        <f>[1]Data!D23/100</f>
        <v>100</v>
      </c>
      <c r="E29" s="54">
        <f>[1]Data!E23</f>
        <v>16592664</v>
      </c>
      <c r="F29" s="54">
        <f>[1]Data!E23-[1]Data!F23</f>
        <v>-543315</v>
      </c>
      <c r="G29" s="45">
        <f>IF([1]Data!F23&gt;0,100*F29/[1]Data!F23,0)</f>
        <v>-3.1706096278479334</v>
      </c>
      <c r="H29" s="51">
        <f>[1]Data!H23/100</f>
        <v>75.035630203805724</v>
      </c>
      <c r="I29" s="51">
        <f>[1]Data!J23/100</f>
        <v>10.667943375457973</v>
      </c>
      <c r="J29" s="51">
        <f>[1]Data!L23/100</f>
        <v>1.2489856963294139</v>
      </c>
      <c r="K29" s="51">
        <f>[1]Data!N23/100</f>
        <v>0.39863399873582678</v>
      </c>
      <c r="L29" s="51">
        <f>[1]Data!P23/100</f>
        <v>7.7761895256843623</v>
      </c>
      <c r="M29" s="51">
        <f>[1]Data!R23/100</f>
        <v>0.14193621952448385</v>
      </c>
      <c r="N29" s="51">
        <f>[1]Data!T23/100</f>
        <v>2.2876314496575114</v>
      </c>
      <c r="O29" s="51">
        <f>[1]Data!V23/100</f>
        <v>0.25384712183649349</v>
      </c>
      <c r="P29" s="51">
        <f>[1]Data!X23/100</f>
        <v>0.27319904748267065</v>
      </c>
      <c r="Q29" s="51">
        <f>[1]Data!Z23/100</f>
        <v>1.9160033614855336</v>
      </c>
      <c r="R29" s="51">
        <f>[1]Data!AB23/100</f>
        <v>67.166712952181754</v>
      </c>
      <c r="S29" s="51">
        <f>[1]Data!AD23/100</f>
        <v>13.728169268057259</v>
      </c>
      <c r="T29" s="51">
        <f>[1]Data!AF23/100</f>
        <v>4.4273059467726226</v>
      </c>
      <c r="U29" s="51">
        <f>[1]Data!AH23/100</f>
        <v>14.677811832988361</v>
      </c>
      <c r="V29" s="51">
        <f>IF([1]Data!AL23&gt;0,[1]Data!E23/[1]Data!AL23,0)</f>
        <v>2.6301282833678625</v>
      </c>
      <c r="W29" s="51">
        <f>IF([1]Data!AM23&gt;0,100*[1]Data!AN23/[1]Data!AM23,0)</f>
        <v>72.227686255224981</v>
      </c>
      <c r="X29" s="51">
        <f>IF([1]Data!AP23&gt;0,100*[1]Data!AO23/[1]Data!AP23,0)</f>
        <v>85.082558752675283</v>
      </c>
      <c r="Y29" s="53"/>
      <c r="Z29" s="53"/>
      <c r="AA29" s="53"/>
    </row>
    <row r="30" spans="1:27" s="52" customFormat="1" x14ac:dyDescent="0.15">
      <c r="A30" s="57"/>
      <c r="B30" s="43"/>
      <c r="C30" s="44"/>
      <c r="D30" s="45"/>
      <c r="E30" s="54"/>
      <c r="F30" s="54"/>
      <c r="G30" s="45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7"/>
      <c r="Z30" s="57"/>
      <c r="AA30" s="57"/>
    </row>
    <row r="31" spans="1:27" s="48" customFormat="1" x14ac:dyDescent="0.15">
      <c r="A31" s="47" t="s">
        <v>31</v>
      </c>
      <c r="B31" s="43" t="s">
        <v>36</v>
      </c>
      <c r="C31" s="44">
        <v>180383</v>
      </c>
      <c r="D31" s="45">
        <v>22.77</v>
      </c>
      <c r="E31" s="54">
        <v>1164468</v>
      </c>
      <c r="F31" s="54">
        <v>9637</v>
      </c>
      <c r="G31" s="45">
        <v>0.83449439788159485</v>
      </c>
      <c r="H31" s="51">
        <v>88.51</v>
      </c>
      <c r="I31" s="51">
        <v>2.56</v>
      </c>
      <c r="J31" s="51">
        <v>0.9</v>
      </c>
      <c r="K31" s="51">
        <v>0.18</v>
      </c>
      <c r="L31" s="51">
        <v>5.89</v>
      </c>
      <c r="M31" s="51">
        <v>0.04</v>
      </c>
      <c r="N31" s="51">
        <v>0.68</v>
      </c>
      <c r="O31" s="51">
        <v>0.08</v>
      </c>
      <c r="P31" s="51">
        <v>0.14000000000000001</v>
      </c>
      <c r="Q31" s="51">
        <v>1.03</v>
      </c>
      <c r="R31" s="51">
        <v>76.180000000000007</v>
      </c>
      <c r="S31" s="51">
        <v>7.59</v>
      </c>
      <c r="T31" s="51">
        <v>4.6100000000000003</v>
      </c>
      <c r="U31" s="51">
        <v>11.62</v>
      </c>
      <c r="V31" s="51">
        <v>3.4328215650205181</v>
      </c>
      <c r="W31" s="51">
        <v>70.558375634517773</v>
      </c>
      <c r="X31" s="51">
        <v>84.652681413762139</v>
      </c>
    </row>
    <row r="32" spans="1:27" s="48" customFormat="1" x14ac:dyDescent="0.15">
      <c r="A32" s="47"/>
      <c r="B32" s="43" t="s">
        <v>37</v>
      </c>
      <c r="C32" s="44">
        <v>180384</v>
      </c>
      <c r="D32" s="45">
        <v>13.31</v>
      </c>
      <c r="E32" s="54">
        <v>680565</v>
      </c>
      <c r="F32" s="54">
        <v>13430</v>
      </c>
      <c r="G32" s="45">
        <v>2.0130858072204276</v>
      </c>
      <c r="H32" s="51">
        <v>72.010000000000005</v>
      </c>
      <c r="I32" s="51">
        <v>2.37</v>
      </c>
      <c r="J32" s="51">
        <v>3.07</v>
      </c>
      <c r="K32" s="51">
        <v>0.39</v>
      </c>
      <c r="L32" s="51">
        <v>16.84</v>
      </c>
      <c r="M32" s="51">
        <v>0.09</v>
      </c>
      <c r="N32" s="51">
        <v>2.14</v>
      </c>
      <c r="O32" s="51">
        <v>0.1</v>
      </c>
      <c r="P32" s="51">
        <v>0.25</v>
      </c>
      <c r="Q32" s="51">
        <v>2.73</v>
      </c>
      <c r="R32" s="51">
        <v>68.09</v>
      </c>
      <c r="S32" s="51">
        <v>14.41</v>
      </c>
      <c r="T32" s="51">
        <v>6.57</v>
      </c>
      <c r="U32" s="51">
        <v>10.92</v>
      </c>
      <c r="V32" s="51">
        <v>2.6378181649050592</v>
      </c>
      <c r="W32" s="51">
        <v>72.265625</v>
      </c>
      <c r="X32" s="51">
        <v>83.085711542615755</v>
      </c>
    </row>
    <row r="33" spans="1:24" s="48" customFormat="1" x14ac:dyDescent="0.15">
      <c r="A33" s="47"/>
      <c r="B33" s="43" t="s">
        <v>38</v>
      </c>
      <c r="C33" s="44">
        <v>180385</v>
      </c>
      <c r="D33" s="45">
        <v>39.39</v>
      </c>
      <c r="E33" s="54">
        <v>2014282</v>
      </c>
      <c r="F33" s="54">
        <v>-43336</v>
      </c>
      <c r="G33" s="45">
        <v>-2.1061246548193107</v>
      </c>
      <c r="H33" s="51">
        <v>64.91</v>
      </c>
      <c r="I33" s="51">
        <v>24.19</v>
      </c>
      <c r="J33" s="51">
        <v>0.96</v>
      </c>
      <c r="K33" s="51">
        <v>0.08</v>
      </c>
      <c r="L33" s="51">
        <v>5.52</v>
      </c>
      <c r="M33" s="51">
        <v>0.16</v>
      </c>
      <c r="N33" s="51">
        <v>1.47</v>
      </c>
      <c r="O33" s="51">
        <v>0.35</v>
      </c>
      <c r="P33" s="51">
        <v>0.8</v>
      </c>
      <c r="Q33" s="51">
        <v>1.56</v>
      </c>
      <c r="R33" s="51">
        <v>67.489999999999995</v>
      </c>
      <c r="S33" s="51">
        <v>11.44</v>
      </c>
      <c r="T33" s="51">
        <v>4.6399999999999997</v>
      </c>
      <c r="U33" s="51">
        <v>16.43</v>
      </c>
      <c r="V33" s="51">
        <v>2.5707324668429599</v>
      </c>
      <c r="W33" s="51">
        <v>87.78801843317973</v>
      </c>
      <c r="X33" s="51">
        <v>93.278395824749353</v>
      </c>
    </row>
    <row r="34" spans="1:24" s="48" customFormat="1" x14ac:dyDescent="0.15">
      <c r="A34" s="47"/>
      <c r="B34" s="43" t="s">
        <v>39</v>
      </c>
      <c r="C34" s="44">
        <v>180386</v>
      </c>
      <c r="D34" s="45">
        <v>10.42</v>
      </c>
      <c r="E34" s="54">
        <v>532626</v>
      </c>
      <c r="F34" s="54">
        <v>-25134</v>
      </c>
      <c r="G34" s="45">
        <v>-4.5062392426850257</v>
      </c>
      <c r="H34" s="51">
        <v>74.069999999999993</v>
      </c>
      <c r="I34" s="51">
        <v>12.96</v>
      </c>
      <c r="J34" s="51">
        <v>1.65</v>
      </c>
      <c r="K34" s="51">
        <v>0.1</v>
      </c>
      <c r="L34" s="51">
        <v>6.79</v>
      </c>
      <c r="M34" s="51">
        <v>0.09</v>
      </c>
      <c r="N34" s="51">
        <v>2.69</v>
      </c>
      <c r="O34" s="51">
        <v>0.15</v>
      </c>
      <c r="P34" s="51">
        <v>0.08</v>
      </c>
      <c r="Q34" s="51">
        <v>1.42</v>
      </c>
      <c r="R34" s="51">
        <v>56.67</v>
      </c>
      <c r="S34" s="51">
        <v>23.13</v>
      </c>
      <c r="T34" s="51">
        <v>4.33</v>
      </c>
      <c r="U34" s="51">
        <v>15.87</v>
      </c>
      <c r="V34" s="51">
        <v>2.5027535523644837</v>
      </c>
      <c r="W34" s="51">
        <v>78.983050847457633</v>
      </c>
      <c r="X34" s="51">
        <v>86.983677548301131</v>
      </c>
    </row>
    <row r="35" spans="1:24" s="48" customFormat="1" x14ac:dyDescent="0.15">
      <c r="A35" s="47"/>
      <c r="B35" s="43" t="s">
        <v>40</v>
      </c>
      <c r="C35" s="44">
        <v>180387</v>
      </c>
      <c r="D35" s="45">
        <v>14.1</v>
      </c>
      <c r="E35" s="54">
        <v>721105</v>
      </c>
      <c r="F35" s="54">
        <v>-18493</v>
      </c>
      <c r="G35" s="45">
        <v>-2.5004123861881724</v>
      </c>
      <c r="H35" s="51">
        <v>81.83</v>
      </c>
      <c r="I35" s="51">
        <v>8.33</v>
      </c>
      <c r="J35" s="51">
        <v>0.78</v>
      </c>
      <c r="K35" s="51">
        <v>0.1</v>
      </c>
      <c r="L35" s="51">
        <v>5.07</v>
      </c>
      <c r="M35" s="51">
        <v>0.1</v>
      </c>
      <c r="N35" s="51">
        <v>2.09</v>
      </c>
      <c r="O35" s="51">
        <v>0.1</v>
      </c>
      <c r="P35" s="51">
        <v>0.04</v>
      </c>
      <c r="Q35" s="51">
        <v>1.58</v>
      </c>
      <c r="R35" s="51">
        <v>68.67</v>
      </c>
      <c r="S35" s="51">
        <v>12.82</v>
      </c>
      <c r="T35" s="51">
        <v>2.76</v>
      </c>
      <c r="U35" s="51">
        <v>15.75</v>
      </c>
      <c r="V35" s="51">
        <v>2.4798136111970837</v>
      </c>
      <c r="W35" s="51">
        <v>82.899628252788105</v>
      </c>
      <c r="X35" s="51">
        <v>90.782158686239853</v>
      </c>
    </row>
    <row r="36" spans="1:24" s="50" customFormat="1" ht="11" x14ac:dyDescent="0.15">
      <c r="A36" s="49"/>
      <c r="B36" s="43" t="s">
        <v>30</v>
      </c>
      <c r="C36" s="44"/>
      <c r="D36" s="45">
        <v>100</v>
      </c>
      <c r="E36" s="54">
        <v>5113046</v>
      </c>
      <c r="F36" s="54">
        <v>-63896</v>
      </c>
      <c r="G36" s="45">
        <v>-1.2342421452664527</v>
      </c>
      <c r="H36" s="51">
        <v>74.568505740022687</v>
      </c>
      <c r="I36" s="51">
        <v>12.953746162268049</v>
      </c>
      <c r="J36" s="51">
        <v>1.2711600873530182</v>
      </c>
      <c r="K36" s="51">
        <v>0.15020400755244526</v>
      </c>
      <c r="L36" s="51">
        <v>7.1790865953484477</v>
      </c>
      <c r="M36" s="51">
        <v>0.10848719139237158</v>
      </c>
      <c r="N36" s="51">
        <v>1.5937662207615579</v>
      </c>
      <c r="O36" s="51">
        <v>0.20013510537554324</v>
      </c>
      <c r="P36" s="51">
        <v>0.39207548690154553</v>
      </c>
      <c r="Q36" s="51">
        <v>1.5828334030243423</v>
      </c>
      <c r="R36" s="51">
        <v>68.588606478408366</v>
      </c>
      <c r="S36" s="51">
        <v>12.369612946959601</v>
      </c>
      <c r="T36" s="51">
        <v>4.5935436528441169</v>
      </c>
      <c r="U36" s="51">
        <v>14.448236921787913</v>
      </c>
      <c r="V36" s="51">
        <v>2.713399551786301</v>
      </c>
      <c r="W36" s="51">
        <v>80.013783597518952</v>
      </c>
      <c r="X36" s="51">
        <v>88.831087433406452</v>
      </c>
    </row>
  </sheetData>
  <mergeCells count="2">
    <mergeCell ref="D1:I1"/>
    <mergeCell ref="D3:I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&amp;LKälla/&amp;"Helvetica,Kursiv"Source&amp;"Helvetica,Normal": Tillväxtverket &amp;&amp; SCB/&amp;"Helvetica,Kursiv"Tillväxtverket &amp;&amp; Statistics Sweden&amp;R&amp;D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406400</xdr:colOff>
                <xdr:row>3</xdr:row>
                <xdr:rowOff>63500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Tabell</vt:lpstr>
      <vt:lpstr>Tabell!Utskriftsrubriker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Statistiska centralbyrån</dc:creator>
  <cp:lastModifiedBy>Martin Juhos</cp:lastModifiedBy>
  <dcterms:created xsi:type="dcterms:W3CDTF">2022-02-28T11:37:26Z</dcterms:created>
  <dcterms:modified xsi:type="dcterms:W3CDTF">2024-04-09T08:42:03Z</dcterms:modified>
</cp:coreProperties>
</file>